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25125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8" i="1" l="1"/>
  <c r="D58" i="1"/>
  <c r="C58" i="1"/>
  <c r="B58" i="1"/>
  <c r="E59" i="1"/>
  <c r="D59" i="1"/>
  <c r="C59" i="1"/>
  <c r="B7" i="1"/>
  <c r="B8" i="1"/>
  <c r="E54" i="1"/>
  <c r="D54" i="1"/>
  <c r="C54" i="1"/>
  <c r="B54" i="1"/>
  <c r="E55" i="1"/>
  <c r="D55" i="1"/>
  <c r="C55" i="1"/>
  <c r="E50" i="1"/>
  <c r="D50" i="1"/>
  <c r="C50" i="1"/>
  <c r="B50" i="1"/>
  <c r="E51" i="1"/>
  <c r="D51" i="1"/>
  <c r="C51" i="1"/>
  <c r="E46" i="1"/>
  <c r="D46" i="1"/>
  <c r="C46" i="1"/>
  <c r="B46" i="1"/>
  <c r="E47" i="1"/>
  <c r="D47" i="1"/>
  <c r="C47" i="1"/>
  <c r="E42" i="1"/>
  <c r="D42" i="1"/>
  <c r="C42" i="1"/>
  <c r="B42" i="1"/>
  <c r="E43" i="1"/>
  <c r="E63" i="1" s="1"/>
  <c r="D43" i="1"/>
  <c r="C43" i="1"/>
  <c r="B43" i="1"/>
  <c r="B9" i="1"/>
  <c r="B5" i="1"/>
  <c r="B6" i="1" s="1"/>
  <c r="B51" i="1" s="1"/>
  <c r="B4" i="1"/>
  <c r="B55" i="1" s="1"/>
  <c r="B56" i="1" s="1"/>
  <c r="D62" i="1" l="1"/>
  <c r="B62" i="1"/>
  <c r="D67" i="1"/>
  <c r="E66" i="1"/>
  <c r="C56" i="1"/>
  <c r="B44" i="1"/>
  <c r="B47" i="1"/>
  <c r="B48" i="1" s="1"/>
  <c r="C52" i="1"/>
  <c r="D56" i="1"/>
  <c r="C60" i="1"/>
  <c r="C48" i="1"/>
  <c r="D52" i="1"/>
  <c r="E56" i="1"/>
  <c r="D60" i="1"/>
  <c r="D48" i="1"/>
  <c r="E52" i="1"/>
  <c r="E60" i="1"/>
  <c r="C67" i="1"/>
  <c r="E48" i="1"/>
  <c r="C66" i="1"/>
  <c r="C62" i="1"/>
  <c r="B52" i="1"/>
  <c r="E67" i="1"/>
  <c r="D44" i="1"/>
  <c r="C63" i="1"/>
  <c r="B66" i="1"/>
  <c r="E44" i="1"/>
  <c r="D63" i="1"/>
  <c r="C44" i="1"/>
  <c r="E62" i="1"/>
  <c r="E64" i="1" s="1"/>
  <c r="D66" i="1"/>
  <c r="B63" i="1"/>
  <c r="B67" i="1"/>
  <c r="B59" i="1"/>
  <c r="B60" i="1" s="1"/>
  <c r="P6" i="1"/>
  <c r="P5" i="1"/>
  <c r="N32" i="1"/>
  <c r="M32" i="1" s="1"/>
  <c r="L32" i="1" s="1"/>
  <c r="D64" i="1" l="1"/>
  <c r="C68" i="1"/>
  <c r="B64" i="1"/>
  <c r="D68" i="1"/>
  <c r="B68" i="1"/>
  <c r="E68" i="1"/>
  <c r="C64" i="1"/>
</calcChain>
</file>

<file path=xl/sharedStrings.xml><?xml version="1.0" encoding="utf-8"?>
<sst xmlns="http://schemas.openxmlformats.org/spreadsheetml/2006/main" count="57" uniqueCount="30">
  <si>
    <t>Stanford University</t>
  </si>
  <si>
    <t>Undergraduate Headcount</t>
  </si>
  <si>
    <t>Applications received</t>
  </si>
  <si>
    <t>Admits</t>
  </si>
  <si>
    <t>Matriculants</t>
  </si>
  <si>
    <t>Harvard University</t>
  </si>
  <si>
    <t>Yale University</t>
  </si>
  <si>
    <t>Princeton University</t>
  </si>
  <si>
    <t>Total FTE students</t>
  </si>
  <si>
    <t>Stanford</t>
  </si>
  <si>
    <t>Harvard</t>
  </si>
  <si>
    <t>Yale</t>
  </si>
  <si>
    <t>Princeton</t>
  </si>
  <si>
    <t>Undergraduate headcount, 2000</t>
  </si>
  <si>
    <t>Undergraduate headcount, 2015</t>
  </si>
  <si>
    <t>Total FTE Students, 2000</t>
  </si>
  <si>
    <t>Total FTE Students, 2015</t>
  </si>
  <si>
    <t>Acceptance rate, 2000</t>
  </si>
  <si>
    <t>Acceptance rate, 2015</t>
  </si>
  <si>
    <t>Long term Investments ($000s)</t>
  </si>
  <si>
    <t>Net Tuition Revenue ($000s)</t>
  </si>
  <si>
    <t>Long term investments ($000s), 2000</t>
  </si>
  <si>
    <t>Long term investments ($000s), 2015</t>
  </si>
  <si>
    <t>Net Tuition Revenue ($000s), 2000</t>
  </si>
  <si>
    <t>Net Tuition revenue ($000s), 2015</t>
  </si>
  <si>
    <t>Long term investments per FTE ($000s), 2000</t>
  </si>
  <si>
    <t>Long term investments per FTE ($000s), 2015</t>
  </si>
  <si>
    <t>Long term investments per undergrad ($000s), 2000</t>
  </si>
  <si>
    <t>Long term investments per undergrad ($000s), 2015</t>
  </si>
  <si>
    <t>Percent Change,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</si>
</sst>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0" xfId="0" applyNumberFormat="1" applyBorder="1"/>
    <xf numFmtId="3" fontId="0" fillId="0" borderId="2" xfId="0" applyNumberFormat="1" applyBorder="1"/>
    <xf numFmtId="0" fontId="0" fillId="0" borderId="0" xfId="0" applyBorder="1"/>
    <xf numFmtId="0" fontId="0" fillId="0" borderId="2" xfId="0" applyBorder="1"/>
    <xf numFmtId="10" fontId="0" fillId="0" borderId="0" xfId="0" applyNumberFormat="1" applyBorder="1"/>
    <xf numFmtId="10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166" fontId="1" fillId="0" borderId="0" xfId="0" applyNumberFormat="1" applyFont="1" applyBorder="1"/>
    <xf numFmtId="166" fontId="1" fillId="0" borderId="2" xfId="0" applyNumberFormat="1" applyFont="1" applyBorder="1"/>
    <xf numFmtId="0" fontId="1" fillId="0" borderId="3" xfId="0" applyFont="1" applyBorder="1"/>
    <xf numFmtId="166" fontId="1" fillId="0" borderId="4" xfId="0" applyNumberFormat="1" applyFont="1" applyBorder="1"/>
    <xf numFmtId="166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Stanford Investment</a:t>
            </a:r>
            <a:r>
              <a:rPr lang="en-US" baseline="0"/>
              <a:t> growth vs Enrollment growth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Investments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Sheet1!$B$11:$R$11</c:f>
              <c:numCache>
                <c:formatCode>m/d/yyyy</c:formatCode>
                <c:ptCount val="17"/>
                <c:pt idx="0">
                  <c:v>42185</c:v>
                </c:pt>
                <c:pt idx="1">
                  <c:v>41820</c:v>
                </c:pt>
                <c:pt idx="2">
                  <c:v>41455</c:v>
                </c:pt>
                <c:pt idx="3">
                  <c:v>41090</c:v>
                </c:pt>
                <c:pt idx="4">
                  <c:v>40724</c:v>
                </c:pt>
                <c:pt idx="5">
                  <c:v>40359</c:v>
                </c:pt>
                <c:pt idx="6">
                  <c:v>39994</c:v>
                </c:pt>
                <c:pt idx="7">
                  <c:v>39629</c:v>
                </c:pt>
                <c:pt idx="8">
                  <c:v>39263</c:v>
                </c:pt>
                <c:pt idx="9">
                  <c:v>38898</c:v>
                </c:pt>
                <c:pt idx="10">
                  <c:v>38533</c:v>
                </c:pt>
                <c:pt idx="11">
                  <c:v>38168</c:v>
                </c:pt>
                <c:pt idx="12">
                  <c:v>37802</c:v>
                </c:pt>
                <c:pt idx="13">
                  <c:v>37437</c:v>
                </c:pt>
                <c:pt idx="14">
                  <c:v>37072</c:v>
                </c:pt>
                <c:pt idx="15">
                  <c:v>36707</c:v>
                </c:pt>
                <c:pt idx="16">
                  <c:v>36341</c:v>
                </c:pt>
              </c:numCache>
            </c:numRef>
          </c:xVal>
          <c:yVal>
            <c:numRef>
              <c:f>Sheet1!$B$12:$R$12</c:f>
              <c:numCache>
                <c:formatCode>#,##0</c:formatCode>
                <c:ptCount val="17"/>
                <c:pt idx="0">
                  <c:v>54659156</c:v>
                </c:pt>
                <c:pt idx="1">
                  <c:v>53308477</c:v>
                </c:pt>
                <c:pt idx="2">
                  <c:v>52805403</c:v>
                </c:pt>
                <c:pt idx="3">
                  <c:v>43385126</c:v>
                </c:pt>
                <c:pt idx="4">
                  <c:v>46760472</c:v>
                </c:pt>
                <c:pt idx="5">
                  <c:v>36701525</c:v>
                </c:pt>
                <c:pt idx="6">
                  <c:v>34759859</c:v>
                </c:pt>
                <c:pt idx="7">
                  <c:v>50756944</c:v>
                </c:pt>
                <c:pt idx="8">
                  <c:v>46616888</c:v>
                </c:pt>
                <c:pt idx="9">
                  <c:v>35860744</c:v>
                </c:pt>
                <c:pt idx="10">
                  <c:v>26418985</c:v>
                </c:pt>
                <c:pt idx="11">
                  <c:v>24472444</c:v>
                </c:pt>
                <c:pt idx="12">
                  <c:v>20035262</c:v>
                </c:pt>
                <c:pt idx="13">
                  <c:v>19214863</c:v>
                </c:pt>
                <c:pt idx="14">
                  <c:v>18648530</c:v>
                </c:pt>
                <c:pt idx="15">
                  <c:v>19597669</c:v>
                </c:pt>
                <c:pt idx="16">
                  <c:v>14811090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473008"/>
        <c:axId val="800472616"/>
      </c:scatterChart>
      <c:scatterChart>
        <c:scatterStyle val="smoothMarker"/>
        <c:varyColors val="0"/>
        <c:ser>
          <c:idx val="1"/>
          <c:order val="1"/>
          <c:tx>
            <c:v>Undergrad Enrollment (RHS)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Sheet1!$B$11:$R$11</c:f>
              <c:numCache>
                <c:formatCode>m/d/yyyy</c:formatCode>
                <c:ptCount val="17"/>
                <c:pt idx="0">
                  <c:v>42185</c:v>
                </c:pt>
                <c:pt idx="1">
                  <c:v>41820</c:v>
                </c:pt>
                <c:pt idx="2">
                  <c:v>41455</c:v>
                </c:pt>
                <c:pt idx="3">
                  <c:v>41090</c:v>
                </c:pt>
                <c:pt idx="4">
                  <c:v>40724</c:v>
                </c:pt>
                <c:pt idx="5">
                  <c:v>40359</c:v>
                </c:pt>
                <c:pt idx="6">
                  <c:v>39994</c:v>
                </c:pt>
                <c:pt idx="7">
                  <c:v>39629</c:v>
                </c:pt>
                <c:pt idx="8">
                  <c:v>39263</c:v>
                </c:pt>
                <c:pt idx="9">
                  <c:v>38898</c:v>
                </c:pt>
                <c:pt idx="10">
                  <c:v>38533</c:v>
                </c:pt>
                <c:pt idx="11">
                  <c:v>38168</c:v>
                </c:pt>
                <c:pt idx="12">
                  <c:v>37802</c:v>
                </c:pt>
                <c:pt idx="13">
                  <c:v>37437</c:v>
                </c:pt>
                <c:pt idx="14">
                  <c:v>37072</c:v>
                </c:pt>
                <c:pt idx="15">
                  <c:v>36707</c:v>
                </c:pt>
                <c:pt idx="16">
                  <c:v>36341</c:v>
                </c:pt>
              </c:numCache>
            </c:numRef>
          </c:xVal>
          <c:yVal>
            <c:numRef>
              <c:f>Sheet1!$B$14:$R$14</c:f>
              <c:numCache>
                <c:formatCode>#,##0</c:formatCode>
                <c:ptCount val="17"/>
                <c:pt idx="0">
                  <c:v>6639</c:v>
                </c:pt>
                <c:pt idx="1">
                  <c:v>6666</c:v>
                </c:pt>
                <c:pt idx="2">
                  <c:v>6654</c:v>
                </c:pt>
                <c:pt idx="3">
                  <c:v>6654</c:v>
                </c:pt>
                <c:pt idx="4">
                  <c:v>6635</c:v>
                </c:pt>
                <c:pt idx="5">
                  <c:v>6653</c:v>
                </c:pt>
                <c:pt idx="6">
                  <c:v>6673</c:v>
                </c:pt>
                <c:pt idx="7">
                  <c:v>6645</c:v>
                </c:pt>
                <c:pt idx="8">
                  <c:v>6713</c:v>
                </c:pt>
                <c:pt idx="9">
                  <c:v>6613</c:v>
                </c:pt>
                <c:pt idx="10">
                  <c:v>6562</c:v>
                </c:pt>
                <c:pt idx="11">
                  <c:v>6594</c:v>
                </c:pt>
                <c:pt idx="12">
                  <c:v>6645</c:v>
                </c:pt>
                <c:pt idx="13">
                  <c:v>6650</c:v>
                </c:pt>
                <c:pt idx="14">
                  <c:v>6654</c:v>
                </c:pt>
                <c:pt idx="15">
                  <c:v>6674</c:v>
                </c:pt>
              </c:numCache>
            </c:numRef>
          </c:yVal>
          <c:smooth val="1"/>
        </c:ser>
        <c:ser>
          <c:idx val="2"/>
          <c:order val="2"/>
          <c:tx>
            <c:v>FTE Enrollment (RHS)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Sheet1!$B$2:$R$2</c:f>
              <c:numCache>
                <c:formatCode>m/d/yyyy</c:formatCode>
                <c:ptCount val="17"/>
                <c:pt idx="0">
                  <c:v>42247</c:v>
                </c:pt>
                <c:pt idx="1">
                  <c:v>41882</c:v>
                </c:pt>
                <c:pt idx="2">
                  <c:v>41517</c:v>
                </c:pt>
                <c:pt idx="3">
                  <c:v>41152</c:v>
                </c:pt>
                <c:pt idx="4">
                  <c:v>40786</c:v>
                </c:pt>
                <c:pt idx="5">
                  <c:v>40421</c:v>
                </c:pt>
                <c:pt idx="6">
                  <c:v>40056</c:v>
                </c:pt>
                <c:pt idx="7">
                  <c:v>39691</c:v>
                </c:pt>
                <c:pt idx="8">
                  <c:v>39325</c:v>
                </c:pt>
                <c:pt idx="9">
                  <c:v>38960</c:v>
                </c:pt>
                <c:pt idx="10">
                  <c:v>38595</c:v>
                </c:pt>
                <c:pt idx="11">
                  <c:v>38230</c:v>
                </c:pt>
                <c:pt idx="12">
                  <c:v>37864</c:v>
                </c:pt>
                <c:pt idx="13">
                  <c:v>37499</c:v>
                </c:pt>
                <c:pt idx="14">
                  <c:v>37134</c:v>
                </c:pt>
                <c:pt idx="15">
                  <c:v>36769</c:v>
                </c:pt>
                <c:pt idx="16">
                  <c:v>36403</c:v>
                </c:pt>
              </c:numCache>
            </c:numRef>
          </c:xVal>
          <c:yVal>
            <c:numRef>
              <c:f>Sheet1!$B$6:$R$6</c:f>
              <c:numCache>
                <c:formatCode>#,##0</c:formatCode>
                <c:ptCount val="17"/>
                <c:pt idx="0">
                  <c:v>16795</c:v>
                </c:pt>
                <c:pt idx="1">
                  <c:v>18136</c:v>
                </c:pt>
                <c:pt idx="2">
                  <c:v>18217</c:v>
                </c:pt>
                <c:pt idx="3">
                  <c:v>19945</c:v>
                </c:pt>
                <c:pt idx="4">
                  <c:v>19535</c:v>
                </c:pt>
                <c:pt idx="5">
                  <c:v>15319</c:v>
                </c:pt>
                <c:pt idx="6">
                  <c:v>15140</c:v>
                </c:pt>
                <c:pt idx="7">
                  <c:v>14945</c:v>
                </c:pt>
                <c:pt idx="8">
                  <c:v>14945</c:v>
                </c:pt>
                <c:pt idx="9">
                  <c:v>14890</c:v>
                </c:pt>
                <c:pt idx="10">
                  <c:v>14881</c:v>
                </c:pt>
                <c:pt idx="11">
                  <c:v>14846</c:v>
                </c:pt>
                <c:pt idx="12">
                  <c:v>14454</c:v>
                </c:pt>
                <c:pt idx="13">
                  <c:v>14339</c:v>
                </c:pt>
                <c:pt idx="14">
                  <c:v>14279</c:v>
                </c:pt>
                <c:pt idx="15">
                  <c:v>14219</c:v>
                </c:pt>
                <c:pt idx="16">
                  <c:v>14144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486336"/>
        <c:axId val="800462032"/>
      </c:scatterChart>
      <c:valAx>
        <c:axId val="800473008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472616"/>
        <c:crosses val="autoZero"/>
        <c:crossBetween val="midCat"/>
      </c:valAx>
      <c:valAx>
        <c:axId val="80047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473008"/>
        <c:crosses val="autoZero"/>
        <c:crossBetween val="midCat"/>
      </c:valAx>
      <c:valAx>
        <c:axId val="80046203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486336"/>
        <c:crosses val="max"/>
        <c:crossBetween val="midCat"/>
      </c:valAx>
      <c:valAx>
        <c:axId val="8004863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0462032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Harvard Investment</a:t>
            </a:r>
            <a:r>
              <a:rPr lang="en-US" baseline="0"/>
              <a:t> growth vs Enrollment growth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Investments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Sheet1!$B$2:$R$2</c:f>
              <c:numCache>
                <c:formatCode>m/d/yyyy</c:formatCode>
                <c:ptCount val="17"/>
                <c:pt idx="0">
                  <c:v>42247</c:v>
                </c:pt>
                <c:pt idx="1">
                  <c:v>41882</c:v>
                </c:pt>
                <c:pt idx="2">
                  <c:v>41517</c:v>
                </c:pt>
                <c:pt idx="3">
                  <c:v>41152</c:v>
                </c:pt>
                <c:pt idx="4">
                  <c:v>40786</c:v>
                </c:pt>
                <c:pt idx="5">
                  <c:v>40421</c:v>
                </c:pt>
                <c:pt idx="6">
                  <c:v>40056</c:v>
                </c:pt>
                <c:pt idx="7">
                  <c:v>39691</c:v>
                </c:pt>
                <c:pt idx="8">
                  <c:v>39325</c:v>
                </c:pt>
                <c:pt idx="9">
                  <c:v>38960</c:v>
                </c:pt>
                <c:pt idx="10">
                  <c:v>38595</c:v>
                </c:pt>
                <c:pt idx="11">
                  <c:v>38230</c:v>
                </c:pt>
                <c:pt idx="12">
                  <c:v>37864</c:v>
                </c:pt>
                <c:pt idx="13">
                  <c:v>37499</c:v>
                </c:pt>
                <c:pt idx="14">
                  <c:v>37134</c:v>
                </c:pt>
                <c:pt idx="15">
                  <c:v>36769</c:v>
                </c:pt>
                <c:pt idx="16">
                  <c:v>36403</c:v>
                </c:pt>
              </c:numCache>
            </c:numRef>
          </c:xVal>
          <c:yVal>
            <c:numRef>
              <c:f>Sheet1!$B$3:$R$3</c:f>
              <c:numCache>
                <c:formatCode>#,##0</c:formatCode>
                <c:ptCount val="17"/>
                <c:pt idx="0">
                  <c:v>28766000</c:v>
                </c:pt>
                <c:pt idx="1">
                  <c:v>27828590</c:v>
                </c:pt>
                <c:pt idx="2">
                  <c:v>24703407</c:v>
                </c:pt>
                <c:pt idx="3">
                  <c:v>22246700</c:v>
                </c:pt>
                <c:pt idx="4">
                  <c:v>21189487</c:v>
                </c:pt>
                <c:pt idx="5">
                  <c:v>17803361</c:v>
                </c:pt>
                <c:pt idx="6">
                  <c:v>16500670</c:v>
                </c:pt>
                <c:pt idx="7">
                  <c:v>21757716</c:v>
                </c:pt>
                <c:pt idx="8">
                  <c:v>21167073</c:v>
                </c:pt>
                <c:pt idx="9">
                  <c:v>17524666</c:v>
                </c:pt>
                <c:pt idx="10">
                  <c:v>15131630</c:v>
                </c:pt>
                <c:pt idx="11">
                  <c:v>11963733</c:v>
                </c:pt>
                <c:pt idx="12">
                  <c:v>10841586</c:v>
                </c:pt>
                <c:pt idx="13">
                  <c:v>9221048</c:v>
                </c:pt>
                <c:pt idx="14">
                  <c:v>9774970</c:v>
                </c:pt>
                <c:pt idx="15">
                  <c:v>10432886</c:v>
                </c:pt>
                <c:pt idx="16">
                  <c:v>7714334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707592"/>
        <c:axId val="804707984"/>
      </c:scatterChart>
      <c:scatterChart>
        <c:scatterStyle val="smoothMarker"/>
        <c:varyColors val="0"/>
        <c:ser>
          <c:idx val="1"/>
          <c:order val="1"/>
          <c:tx>
            <c:v>Undergrad Enrollment (RHS)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Sheet1!$B$2:$R$2</c:f>
              <c:numCache>
                <c:formatCode>m/d/yyyy</c:formatCode>
                <c:ptCount val="17"/>
                <c:pt idx="0">
                  <c:v>42247</c:v>
                </c:pt>
                <c:pt idx="1">
                  <c:v>41882</c:v>
                </c:pt>
                <c:pt idx="2">
                  <c:v>41517</c:v>
                </c:pt>
                <c:pt idx="3">
                  <c:v>41152</c:v>
                </c:pt>
                <c:pt idx="4">
                  <c:v>40786</c:v>
                </c:pt>
                <c:pt idx="5">
                  <c:v>40421</c:v>
                </c:pt>
                <c:pt idx="6">
                  <c:v>40056</c:v>
                </c:pt>
                <c:pt idx="7">
                  <c:v>39691</c:v>
                </c:pt>
                <c:pt idx="8">
                  <c:v>39325</c:v>
                </c:pt>
                <c:pt idx="9">
                  <c:v>38960</c:v>
                </c:pt>
                <c:pt idx="10">
                  <c:v>38595</c:v>
                </c:pt>
                <c:pt idx="11">
                  <c:v>38230</c:v>
                </c:pt>
                <c:pt idx="12">
                  <c:v>37864</c:v>
                </c:pt>
                <c:pt idx="13">
                  <c:v>37499</c:v>
                </c:pt>
                <c:pt idx="14">
                  <c:v>37134</c:v>
                </c:pt>
                <c:pt idx="15">
                  <c:v>36769</c:v>
                </c:pt>
                <c:pt idx="16">
                  <c:v>36403</c:v>
                </c:pt>
              </c:numCache>
            </c:numRef>
          </c:xVal>
          <c:yVal>
            <c:numRef>
              <c:f>Sheet1!$B$5:$R$5</c:f>
              <c:numCache>
                <c:formatCode>#,##0</c:formatCode>
                <c:ptCount val="17"/>
                <c:pt idx="0">
                  <c:v>7019</c:v>
                </c:pt>
                <c:pt idx="1">
                  <c:v>7061</c:v>
                </c:pt>
                <c:pt idx="2">
                  <c:v>7063</c:v>
                </c:pt>
                <c:pt idx="3">
                  <c:v>6988</c:v>
                </c:pt>
                <c:pt idx="4">
                  <c:v>6940</c:v>
                </c:pt>
                <c:pt idx="5">
                  <c:v>6878</c:v>
                </c:pt>
                <c:pt idx="6">
                  <c:v>6812</c:v>
                </c:pt>
                <c:pt idx="7">
                  <c:v>6759</c:v>
                </c:pt>
                <c:pt idx="8">
                  <c:v>6759</c:v>
                </c:pt>
                <c:pt idx="9">
                  <c:v>6689</c:v>
                </c:pt>
                <c:pt idx="10">
                  <c:v>6705</c:v>
                </c:pt>
                <c:pt idx="11">
                  <c:v>6753</c:v>
                </c:pt>
                <c:pt idx="12">
                  <c:v>6654</c:v>
                </c:pt>
                <c:pt idx="13">
                  <c:v>6731</c:v>
                </c:pt>
                <c:pt idx="14">
                  <c:v>6662.5</c:v>
                </c:pt>
                <c:pt idx="15">
                  <c:v>6594</c:v>
                </c:pt>
                <c:pt idx="16">
                  <c:v>6591</c:v>
                </c:pt>
              </c:numCache>
            </c:numRef>
          </c:yVal>
          <c:smooth val="1"/>
        </c:ser>
        <c:ser>
          <c:idx val="2"/>
          <c:order val="2"/>
          <c:tx>
            <c:v>FTE Enrollment (RHS)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Sheet1!$B$11:$R$11</c:f>
              <c:numCache>
                <c:formatCode>m/d/yyyy</c:formatCode>
                <c:ptCount val="17"/>
                <c:pt idx="0">
                  <c:v>42185</c:v>
                </c:pt>
                <c:pt idx="1">
                  <c:v>41820</c:v>
                </c:pt>
                <c:pt idx="2">
                  <c:v>41455</c:v>
                </c:pt>
                <c:pt idx="3">
                  <c:v>41090</c:v>
                </c:pt>
                <c:pt idx="4">
                  <c:v>40724</c:v>
                </c:pt>
                <c:pt idx="5">
                  <c:v>40359</c:v>
                </c:pt>
                <c:pt idx="6">
                  <c:v>39994</c:v>
                </c:pt>
                <c:pt idx="7">
                  <c:v>39629</c:v>
                </c:pt>
                <c:pt idx="8">
                  <c:v>39263</c:v>
                </c:pt>
                <c:pt idx="9">
                  <c:v>38898</c:v>
                </c:pt>
                <c:pt idx="10">
                  <c:v>38533</c:v>
                </c:pt>
                <c:pt idx="11">
                  <c:v>38168</c:v>
                </c:pt>
                <c:pt idx="12">
                  <c:v>37802</c:v>
                </c:pt>
                <c:pt idx="13">
                  <c:v>37437</c:v>
                </c:pt>
                <c:pt idx="14">
                  <c:v>37072</c:v>
                </c:pt>
                <c:pt idx="15">
                  <c:v>36707</c:v>
                </c:pt>
                <c:pt idx="16">
                  <c:v>36341</c:v>
                </c:pt>
              </c:numCache>
            </c:numRef>
          </c:xVal>
          <c:yVal>
            <c:numRef>
              <c:f>Sheet1!$B$15:$R$15</c:f>
              <c:numCache>
                <c:formatCode>#,##0</c:formatCode>
                <c:ptCount val="17"/>
                <c:pt idx="0">
                  <c:v>19428</c:v>
                </c:pt>
                <c:pt idx="1">
                  <c:v>19261</c:v>
                </c:pt>
                <c:pt idx="2">
                  <c:v>19376</c:v>
                </c:pt>
                <c:pt idx="3">
                  <c:v>19041</c:v>
                </c:pt>
                <c:pt idx="4">
                  <c:v>19025</c:v>
                </c:pt>
                <c:pt idx="5">
                  <c:v>18949</c:v>
                </c:pt>
                <c:pt idx="6">
                  <c:v>18658</c:v>
                </c:pt>
                <c:pt idx="7">
                  <c:v>18657</c:v>
                </c:pt>
                <c:pt idx="8">
                  <c:v>18895</c:v>
                </c:pt>
                <c:pt idx="9">
                  <c:v>18588</c:v>
                </c:pt>
                <c:pt idx="10">
                  <c:v>18525</c:v>
                </c:pt>
                <c:pt idx="11">
                  <c:v>18363</c:v>
                </c:pt>
                <c:pt idx="12">
                  <c:v>18280</c:v>
                </c:pt>
                <c:pt idx="13">
                  <c:v>18292</c:v>
                </c:pt>
                <c:pt idx="14">
                  <c:v>17547</c:v>
                </c:pt>
                <c:pt idx="15">
                  <c:v>17305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136608"/>
        <c:axId val="804706416"/>
      </c:scatterChart>
      <c:valAx>
        <c:axId val="80470759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707984"/>
        <c:crosses val="autoZero"/>
        <c:crossBetween val="midCat"/>
      </c:valAx>
      <c:valAx>
        <c:axId val="8047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707592"/>
        <c:crosses val="autoZero"/>
        <c:crossBetween val="midCat"/>
      </c:valAx>
      <c:valAx>
        <c:axId val="80470641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136608"/>
        <c:crosses val="max"/>
        <c:crossBetween val="midCat"/>
      </c:valAx>
      <c:valAx>
        <c:axId val="806136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4706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69</xdr:row>
      <xdr:rowOff>57149</xdr:rowOff>
    </xdr:from>
    <xdr:to>
      <xdr:col>6</xdr:col>
      <xdr:colOff>85726</xdr:colOff>
      <xdr:row>95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69</xdr:row>
      <xdr:rowOff>66675</xdr:rowOff>
    </xdr:from>
    <xdr:to>
      <xdr:col>15</xdr:col>
      <xdr:colOff>285751</xdr:colOff>
      <xdr:row>95</xdr:row>
      <xdr:rowOff>76201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8"/>
  <sheetViews>
    <sheetView tabSelected="1" workbookViewId="0">
      <selection activeCell="A11" sqref="A11"/>
    </sheetView>
  </sheetViews>
  <sheetFormatPr defaultRowHeight="15" x14ac:dyDescent="0.25"/>
  <cols>
    <col min="1" max="1" width="47" customWidth="1"/>
    <col min="2" max="20" width="11.85546875" customWidth="1"/>
  </cols>
  <sheetData>
    <row r="2" spans="1:20" x14ac:dyDescent="0.25">
      <c r="A2" t="s">
        <v>0</v>
      </c>
      <c r="B2" s="1">
        <v>42247</v>
      </c>
      <c r="C2" s="1">
        <v>41882</v>
      </c>
      <c r="D2" s="1">
        <v>41517</v>
      </c>
      <c r="E2" s="1">
        <v>41152</v>
      </c>
      <c r="F2" s="1">
        <v>40786</v>
      </c>
      <c r="G2" s="1">
        <v>40421</v>
      </c>
      <c r="H2" s="1">
        <v>40056</v>
      </c>
      <c r="I2" s="1">
        <v>39691</v>
      </c>
      <c r="J2" s="1">
        <v>39325</v>
      </c>
      <c r="K2" s="1">
        <v>38960</v>
      </c>
      <c r="L2" s="1">
        <v>38595</v>
      </c>
      <c r="M2" s="1">
        <v>38230</v>
      </c>
      <c r="N2" s="1">
        <v>37864</v>
      </c>
      <c r="O2" s="1">
        <v>37499</v>
      </c>
      <c r="P2" s="1">
        <v>37134</v>
      </c>
      <c r="Q2" s="1">
        <v>36769</v>
      </c>
      <c r="R2" s="1">
        <v>36403</v>
      </c>
      <c r="S2" s="1">
        <v>36038</v>
      </c>
      <c r="T2" s="1">
        <v>35673</v>
      </c>
    </row>
    <row r="3" spans="1:20" x14ac:dyDescent="0.25">
      <c r="A3" t="s">
        <v>19</v>
      </c>
      <c r="B3" s="5">
        <v>28766000</v>
      </c>
      <c r="C3" s="2">
        <v>27828590</v>
      </c>
      <c r="D3" s="2">
        <v>24703407</v>
      </c>
      <c r="E3" s="2">
        <v>22246700</v>
      </c>
      <c r="F3" s="2">
        <v>21189487</v>
      </c>
      <c r="G3" s="2">
        <v>17803361</v>
      </c>
      <c r="H3" s="2">
        <v>16500670</v>
      </c>
      <c r="I3" s="2">
        <v>21757716</v>
      </c>
      <c r="J3" s="2">
        <v>21167073</v>
      </c>
      <c r="K3" s="2">
        <v>17524666</v>
      </c>
      <c r="L3" s="2">
        <v>15131630</v>
      </c>
      <c r="M3" s="2">
        <v>11963733</v>
      </c>
      <c r="N3" s="2">
        <v>10841586</v>
      </c>
      <c r="O3" s="2">
        <v>9221048</v>
      </c>
      <c r="P3" s="2">
        <v>9774970</v>
      </c>
      <c r="Q3" s="2">
        <v>10432886</v>
      </c>
      <c r="R3" s="2">
        <v>7714334</v>
      </c>
      <c r="S3" s="2">
        <v>5956400</v>
      </c>
      <c r="T3" s="2">
        <v>5743180</v>
      </c>
    </row>
    <row r="4" spans="1:20" x14ac:dyDescent="0.25">
      <c r="A4" t="s">
        <v>20</v>
      </c>
      <c r="B4" s="5">
        <f>563586-164304</f>
        <v>399282</v>
      </c>
      <c r="C4" s="2">
        <v>382377</v>
      </c>
      <c r="D4" s="2">
        <v>366557</v>
      </c>
      <c r="E4" s="2">
        <v>344625</v>
      </c>
      <c r="F4" s="2">
        <v>330059</v>
      </c>
      <c r="G4" s="2">
        <v>307806</v>
      </c>
      <c r="H4" s="2">
        <v>291372</v>
      </c>
      <c r="I4" s="2">
        <v>299844</v>
      </c>
      <c r="J4" s="2">
        <v>294155</v>
      </c>
      <c r="K4" s="2">
        <v>280834</v>
      </c>
      <c r="L4" s="2">
        <v>264983</v>
      </c>
      <c r="M4" s="2">
        <v>245907</v>
      </c>
      <c r="N4" s="2">
        <v>235755</v>
      </c>
      <c r="O4" s="2">
        <v>226567</v>
      </c>
      <c r="P4" s="2">
        <v>226734</v>
      </c>
      <c r="Q4" s="2">
        <v>214049</v>
      </c>
      <c r="R4" s="2">
        <v>217005</v>
      </c>
      <c r="S4" s="2">
        <v>208656</v>
      </c>
      <c r="T4" s="2">
        <v>198237</v>
      </c>
    </row>
    <row r="5" spans="1:20" x14ac:dyDescent="0.25">
      <c r="A5" t="s">
        <v>1</v>
      </c>
      <c r="B5" s="5">
        <f>3704+3315</f>
        <v>7019</v>
      </c>
      <c r="C5" s="2">
        <v>7061</v>
      </c>
      <c r="D5" s="2">
        <v>7063</v>
      </c>
      <c r="E5" s="2">
        <v>6988</v>
      </c>
      <c r="F5" s="2">
        <v>6940</v>
      </c>
      <c r="G5" s="2">
        <v>6878</v>
      </c>
      <c r="H5" s="2">
        <v>6812</v>
      </c>
      <c r="I5" s="2">
        <v>6759</v>
      </c>
      <c r="J5" s="2">
        <v>6759</v>
      </c>
      <c r="K5" s="2">
        <v>6689</v>
      </c>
      <c r="L5" s="2">
        <v>6705</v>
      </c>
      <c r="M5" s="2">
        <v>6753</v>
      </c>
      <c r="N5" s="2">
        <v>6654</v>
      </c>
      <c r="O5" s="2">
        <v>6731</v>
      </c>
      <c r="P5" s="3">
        <f>(O5+Q5)/2</f>
        <v>6662.5</v>
      </c>
      <c r="Q5" s="2">
        <v>6594</v>
      </c>
      <c r="R5" s="2">
        <v>6591</v>
      </c>
      <c r="S5" s="2">
        <v>6639</v>
      </c>
    </row>
    <row r="6" spans="1:20" x14ac:dyDescent="0.25">
      <c r="A6" t="s">
        <v>8</v>
      </c>
      <c r="B6" s="5">
        <f>+B5+9776</f>
        <v>16795</v>
      </c>
      <c r="C6" s="5">
        <v>18136</v>
      </c>
      <c r="D6" s="5">
        <v>18217</v>
      </c>
      <c r="E6" s="5">
        <v>19945</v>
      </c>
      <c r="F6" s="5">
        <v>19535</v>
      </c>
      <c r="G6" s="5">
        <v>15319</v>
      </c>
      <c r="H6" s="5">
        <v>15140</v>
      </c>
      <c r="I6" s="5">
        <v>14945</v>
      </c>
      <c r="J6" s="5">
        <v>14945</v>
      </c>
      <c r="K6" s="5">
        <v>14890</v>
      </c>
      <c r="L6" s="5">
        <v>14881</v>
      </c>
      <c r="M6" s="5">
        <v>14846</v>
      </c>
      <c r="N6" s="5">
        <v>14454</v>
      </c>
      <c r="O6" s="5">
        <v>14339</v>
      </c>
      <c r="P6" s="3">
        <f>(O6+Q6)/2</f>
        <v>14279</v>
      </c>
      <c r="Q6" s="5">
        <v>14219</v>
      </c>
      <c r="R6" s="5">
        <v>14144</v>
      </c>
    </row>
    <row r="7" spans="1:20" x14ac:dyDescent="0.25">
      <c r="A7" t="s">
        <v>2</v>
      </c>
      <c r="B7" s="5">
        <f>22536+19631</f>
        <v>42167</v>
      </c>
      <c r="C7" s="2">
        <v>38828</v>
      </c>
      <c r="D7" s="2">
        <v>36632</v>
      </c>
      <c r="E7" s="2">
        <v>34348</v>
      </c>
      <c r="F7" s="2">
        <v>32022</v>
      </c>
      <c r="Q7" s="2">
        <v>17917</v>
      </c>
      <c r="R7" s="2">
        <v>18885</v>
      </c>
      <c r="S7" s="2">
        <v>16842</v>
      </c>
    </row>
    <row r="8" spans="1:20" x14ac:dyDescent="0.25">
      <c r="A8" t="s">
        <v>3</v>
      </c>
      <c r="B8" s="5">
        <f>1083+1062</f>
        <v>2145</v>
      </c>
      <c r="C8" s="2">
        <v>2208</v>
      </c>
      <c r="D8" s="2">
        <v>2423</v>
      </c>
      <c r="E8" s="2">
        <v>2437</v>
      </c>
      <c r="F8" s="2">
        <v>2340</v>
      </c>
      <c r="Q8" s="2">
        <v>2688</v>
      </c>
      <c r="R8" s="2">
        <v>2505</v>
      </c>
      <c r="S8" s="2">
        <v>2596</v>
      </c>
    </row>
    <row r="9" spans="1:20" x14ac:dyDescent="0.25">
      <c r="A9" t="s">
        <v>4</v>
      </c>
      <c r="B9" s="5">
        <f>857+821</f>
        <v>1678</v>
      </c>
      <c r="C9" s="2">
        <v>1677</v>
      </c>
      <c r="D9" s="2">
        <v>1765</v>
      </c>
      <c r="E9" s="2">
        <v>1707</v>
      </c>
      <c r="F9" s="2">
        <v>1674</v>
      </c>
      <c r="Q9" s="2">
        <v>1750</v>
      </c>
      <c r="R9" s="2">
        <v>1606</v>
      </c>
      <c r="S9" s="2">
        <v>1649</v>
      </c>
    </row>
    <row r="11" spans="1:20" x14ac:dyDescent="0.25">
      <c r="A11" t="s">
        <v>5</v>
      </c>
      <c r="B11" s="1">
        <v>42185</v>
      </c>
      <c r="C11" s="1">
        <v>41820</v>
      </c>
      <c r="D11" s="1">
        <v>41455</v>
      </c>
      <c r="E11" s="1">
        <v>41090</v>
      </c>
      <c r="F11" s="1">
        <v>40724</v>
      </c>
      <c r="G11" s="1">
        <v>40359</v>
      </c>
      <c r="H11" s="1">
        <v>39994</v>
      </c>
      <c r="I11" s="1">
        <v>39629</v>
      </c>
      <c r="J11" s="1">
        <v>39263</v>
      </c>
      <c r="K11" s="1">
        <v>38898</v>
      </c>
      <c r="L11" s="1">
        <v>38533</v>
      </c>
      <c r="M11" s="1">
        <v>38168</v>
      </c>
      <c r="N11" s="1">
        <v>37802</v>
      </c>
      <c r="O11" s="1">
        <v>37437</v>
      </c>
      <c r="P11" s="1">
        <v>37072</v>
      </c>
      <c r="Q11" s="1">
        <v>36707</v>
      </c>
      <c r="R11" s="1">
        <v>36341</v>
      </c>
      <c r="S11" s="1">
        <v>35976</v>
      </c>
      <c r="T11" s="1">
        <v>35611</v>
      </c>
    </row>
    <row r="12" spans="1:20" x14ac:dyDescent="0.25">
      <c r="A12" s="4" t="s">
        <v>19</v>
      </c>
      <c r="B12" s="2">
        <v>54659156</v>
      </c>
      <c r="C12" s="2">
        <v>53308477</v>
      </c>
      <c r="D12" s="2">
        <v>52805403</v>
      </c>
      <c r="E12" s="2">
        <v>43385126</v>
      </c>
      <c r="F12" s="2">
        <v>46760472</v>
      </c>
      <c r="G12" s="2">
        <v>36701525</v>
      </c>
      <c r="H12" s="2">
        <v>34759859</v>
      </c>
      <c r="I12" s="2">
        <v>50756944</v>
      </c>
      <c r="J12" s="2">
        <v>46616888</v>
      </c>
      <c r="K12" s="2">
        <v>35860744</v>
      </c>
      <c r="L12" s="2">
        <v>26418985</v>
      </c>
      <c r="M12" s="2">
        <v>24472444</v>
      </c>
      <c r="N12" s="2">
        <v>20035262</v>
      </c>
      <c r="O12" s="2">
        <v>19214863</v>
      </c>
      <c r="P12" s="2">
        <v>18648530</v>
      </c>
      <c r="Q12" s="2">
        <v>19597669</v>
      </c>
      <c r="R12" s="2">
        <v>14811090</v>
      </c>
      <c r="S12" s="2">
        <v>13561452</v>
      </c>
      <c r="T12" s="2">
        <v>11310736</v>
      </c>
    </row>
    <row r="13" spans="1:20" x14ac:dyDescent="0.25">
      <c r="A13" s="4" t="s">
        <v>20</v>
      </c>
      <c r="B13" s="2">
        <v>757489</v>
      </c>
      <c r="C13" s="2">
        <v>711006</v>
      </c>
      <c r="D13" s="2">
        <v>654066</v>
      </c>
      <c r="E13" s="2">
        <v>621347</v>
      </c>
      <c r="F13" s="2">
        <v>590601</v>
      </c>
      <c r="G13" s="2">
        <v>564103</v>
      </c>
      <c r="H13" s="2">
        <v>537269</v>
      </c>
      <c r="I13" s="2">
        <v>550934</v>
      </c>
      <c r="J13" s="2">
        <v>533735</v>
      </c>
      <c r="K13" s="2">
        <v>499636</v>
      </c>
      <c r="L13" s="2">
        <v>473855</v>
      </c>
      <c r="M13" s="2">
        <v>449565</v>
      </c>
      <c r="N13" s="2">
        <v>425878</v>
      </c>
      <c r="O13" s="2">
        <v>415018</v>
      </c>
      <c r="P13" s="2">
        <v>506262</v>
      </c>
      <c r="Q13" s="2">
        <v>485452</v>
      </c>
      <c r="R13" s="2">
        <v>465974</v>
      </c>
      <c r="S13" s="2">
        <v>448893</v>
      </c>
      <c r="T13" s="2">
        <v>426842</v>
      </c>
    </row>
    <row r="14" spans="1:20" x14ac:dyDescent="0.25">
      <c r="A14" t="s">
        <v>1</v>
      </c>
      <c r="B14" s="2">
        <v>6639</v>
      </c>
      <c r="C14" s="2">
        <v>6666</v>
      </c>
      <c r="D14" s="2">
        <v>6654</v>
      </c>
      <c r="E14" s="2">
        <v>6654</v>
      </c>
      <c r="F14" s="2">
        <v>6635</v>
      </c>
      <c r="G14" s="2">
        <v>6653</v>
      </c>
      <c r="H14" s="2">
        <v>6673</v>
      </c>
      <c r="I14" s="2">
        <v>6645</v>
      </c>
      <c r="J14" s="2">
        <v>6713</v>
      </c>
      <c r="K14" s="2">
        <v>6613</v>
      </c>
      <c r="L14" s="2">
        <v>6562</v>
      </c>
      <c r="M14" s="2">
        <v>6594</v>
      </c>
      <c r="N14" s="2">
        <v>6645</v>
      </c>
      <c r="O14" s="2">
        <v>6650</v>
      </c>
      <c r="P14" s="2">
        <v>6654</v>
      </c>
      <c r="Q14" s="2">
        <v>6674</v>
      </c>
    </row>
    <row r="15" spans="1:20" x14ac:dyDescent="0.25">
      <c r="A15" s="4" t="s">
        <v>8</v>
      </c>
      <c r="B15" s="5">
        <v>19428</v>
      </c>
      <c r="C15" s="5">
        <v>19261</v>
      </c>
      <c r="D15" s="5">
        <v>19376</v>
      </c>
      <c r="E15" s="5">
        <v>19041</v>
      </c>
      <c r="F15" s="5">
        <v>19025</v>
      </c>
      <c r="G15" s="5">
        <v>18949</v>
      </c>
      <c r="H15" s="5">
        <v>18658</v>
      </c>
      <c r="I15" s="5">
        <v>18657</v>
      </c>
      <c r="J15" s="5">
        <v>18895</v>
      </c>
      <c r="K15" s="5">
        <v>18588</v>
      </c>
      <c r="L15" s="5">
        <v>18525</v>
      </c>
      <c r="M15" s="5">
        <v>18363</v>
      </c>
      <c r="N15" s="5">
        <v>18280</v>
      </c>
      <c r="O15" s="5">
        <v>18292</v>
      </c>
      <c r="P15" s="5">
        <v>17547</v>
      </c>
      <c r="Q15" s="5">
        <v>17305</v>
      </c>
    </row>
    <row r="16" spans="1:20" x14ac:dyDescent="0.25">
      <c r="A16" t="s">
        <v>2</v>
      </c>
      <c r="B16" s="2">
        <v>34295</v>
      </c>
      <c r="C16" s="2">
        <v>35023</v>
      </c>
      <c r="D16" s="2">
        <v>34303</v>
      </c>
      <c r="E16" s="2">
        <v>34950</v>
      </c>
      <c r="F16" s="2">
        <v>30489</v>
      </c>
      <c r="G16" s="2">
        <v>29114</v>
      </c>
      <c r="H16" s="2">
        <v>27462</v>
      </c>
      <c r="I16" s="2">
        <v>22872</v>
      </c>
      <c r="J16" s="2">
        <v>22650</v>
      </c>
      <c r="K16" s="2">
        <v>22769</v>
      </c>
      <c r="L16" s="2">
        <v>19690</v>
      </c>
      <c r="M16" s="2">
        <v>20906</v>
      </c>
      <c r="N16" s="2">
        <v>19527</v>
      </c>
      <c r="O16" s="2">
        <v>18932</v>
      </c>
      <c r="P16" s="2">
        <v>18626</v>
      </c>
      <c r="Q16" s="2">
        <v>18097</v>
      </c>
    </row>
    <row r="17" spans="1:20" x14ac:dyDescent="0.25">
      <c r="A17" t="s">
        <v>3</v>
      </c>
      <c r="B17" s="2">
        <v>2048</v>
      </c>
      <c r="C17" s="2">
        <v>2047</v>
      </c>
      <c r="D17" s="2">
        <v>2076</v>
      </c>
      <c r="E17" s="2">
        <v>2188</v>
      </c>
      <c r="F17" s="2">
        <v>2205</v>
      </c>
      <c r="G17" s="2">
        <v>2175</v>
      </c>
      <c r="H17" s="2">
        <v>2175</v>
      </c>
      <c r="I17" s="2">
        <v>2025</v>
      </c>
      <c r="J17" s="2">
        <v>2021</v>
      </c>
      <c r="K17" s="2">
        <v>2102</v>
      </c>
      <c r="L17" s="2">
        <v>2054</v>
      </c>
      <c r="M17" s="2">
        <v>2014</v>
      </c>
      <c r="N17" s="2">
        <v>1985</v>
      </c>
      <c r="O17" s="2">
        <v>2028</v>
      </c>
      <c r="P17" s="2">
        <v>2015</v>
      </c>
      <c r="Q17" s="2">
        <v>2004</v>
      </c>
    </row>
    <row r="18" spans="1:20" x14ac:dyDescent="0.25">
      <c r="A18" t="s">
        <v>4</v>
      </c>
      <c r="B18" s="2">
        <v>1662</v>
      </c>
      <c r="C18" s="2">
        <v>1659</v>
      </c>
      <c r="D18" s="2">
        <v>1665</v>
      </c>
      <c r="E18" s="2">
        <v>1661</v>
      </c>
      <c r="F18" s="2">
        <v>1676</v>
      </c>
      <c r="G18" s="2">
        <v>1663</v>
      </c>
      <c r="H18" s="2">
        <v>1658</v>
      </c>
      <c r="I18" s="2">
        <v>1659</v>
      </c>
      <c r="J18" s="2">
        <v>1684</v>
      </c>
      <c r="K18" s="2">
        <v>1640</v>
      </c>
      <c r="L18" s="2">
        <v>1582</v>
      </c>
      <c r="M18" s="2">
        <v>1554</v>
      </c>
      <c r="N18" s="2">
        <v>1549</v>
      </c>
      <c r="O18" s="2">
        <v>1563</v>
      </c>
      <c r="P18" s="2">
        <v>1578</v>
      </c>
      <c r="Q18" s="2">
        <v>1572</v>
      </c>
    </row>
    <row r="20" spans="1:20" x14ac:dyDescent="0.25">
      <c r="A20" t="s">
        <v>6</v>
      </c>
      <c r="B20" s="1">
        <v>42185</v>
      </c>
      <c r="C20" s="1">
        <v>41820</v>
      </c>
      <c r="D20" s="1">
        <v>41455</v>
      </c>
      <c r="E20" s="1">
        <v>41090</v>
      </c>
      <c r="F20" s="1">
        <v>40724</v>
      </c>
      <c r="G20" s="1">
        <v>40359</v>
      </c>
      <c r="H20" s="1">
        <v>39994</v>
      </c>
      <c r="I20" s="1">
        <v>39629</v>
      </c>
      <c r="J20" s="1">
        <v>39263</v>
      </c>
      <c r="K20" s="1">
        <v>38898</v>
      </c>
      <c r="L20" s="1">
        <v>38533</v>
      </c>
      <c r="M20" s="1">
        <v>38168</v>
      </c>
      <c r="N20" s="1">
        <v>37802</v>
      </c>
      <c r="O20" s="1">
        <v>37437</v>
      </c>
      <c r="P20" s="1">
        <v>37072</v>
      </c>
      <c r="Q20" s="1">
        <v>36707</v>
      </c>
      <c r="R20" s="1">
        <v>36341</v>
      </c>
      <c r="S20" s="1">
        <v>35976</v>
      </c>
      <c r="T20" s="1">
        <v>35611</v>
      </c>
    </row>
    <row r="21" spans="1:20" x14ac:dyDescent="0.25">
      <c r="A21" s="4" t="s">
        <v>19</v>
      </c>
      <c r="B21" s="2">
        <v>31192504</v>
      </c>
      <c r="C21" s="2">
        <v>28988699</v>
      </c>
      <c r="D21" s="2">
        <v>25740975</v>
      </c>
      <c r="E21" s="2">
        <v>25638610</v>
      </c>
      <c r="F21" s="2">
        <v>25542542</v>
      </c>
      <c r="G21" s="2">
        <v>21952437</v>
      </c>
      <c r="H21" s="2">
        <v>21129344</v>
      </c>
      <c r="I21" s="2">
        <v>29671364</v>
      </c>
      <c r="J21" s="2">
        <v>28325331</v>
      </c>
      <c r="K21" s="2">
        <v>24242768</v>
      </c>
      <c r="L21" s="2">
        <v>19148960</v>
      </c>
      <c r="M21" s="2">
        <v>12850810</v>
      </c>
      <c r="N21" s="2">
        <v>11277379</v>
      </c>
      <c r="O21" s="2">
        <v>10751065</v>
      </c>
      <c r="P21" s="2">
        <v>10999215</v>
      </c>
      <c r="Q21" s="2">
        <v>10491441</v>
      </c>
      <c r="R21" s="2">
        <v>7624742</v>
      </c>
      <c r="S21" s="2">
        <v>7031229</v>
      </c>
      <c r="T21" s="2">
        <v>6004014</v>
      </c>
    </row>
    <row r="22" spans="1:20" x14ac:dyDescent="0.25">
      <c r="A22" s="4" t="s">
        <v>20</v>
      </c>
      <c r="B22" s="2">
        <v>315772</v>
      </c>
      <c r="C22" s="2">
        <v>287088</v>
      </c>
      <c r="D22" s="2">
        <v>271003</v>
      </c>
      <c r="E22" s="2">
        <v>253395</v>
      </c>
      <c r="F22" s="2">
        <v>240508</v>
      </c>
      <c r="G22" s="2">
        <v>225039</v>
      </c>
      <c r="H22" s="2">
        <v>229375</v>
      </c>
      <c r="I22" s="2">
        <v>245242</v>
      </c>
      <c r="J22" s="2">
        <v>236774</v>
      </c>
      <c r="K22" s="2">
        <v>235931</v>
      </c>
      <c r="L22" s="2">
        <v>223717</v>
      </c>
      <c r="M22" s="2">
        <v>216069</v>
      </c>
      <c r="N22" s="2">
        <v>210397</v>
      </c>
      <c r="O22" s="2">
        <v>209040</v>
      </c>
      <c r="P22" s="2">
        <v>199988</v>
      </c>
      <c r="Q22" s="2">
        <v>195440</v>
      </c>
      <c r="R22" s="2">
        <v>147015</v>
      </c>
      <c r="S22" s="2">
        <v>143997</v>
      </c>
      <c r="T22" s="2">
        <v>136168</v>
      </c>
    </row>
    <row r="23" spans="1:20" x14ac:dyDescent="0.25">
      <c r="A23" t="s">
        <v>1</v>
      </c>
      <c r="B23" s="2">
        <v>5477</v>
      </c>
      <c r="C23" s="2">
        <v>5430</v>
      </c>
      <c r="D23" s="2">
        <v>5405</v>
      </c>
      <c r="E23" s="2">
        <v>5349</v>
      </c>
      <c r="F23" s="2">
        <v>5310</v>
      </c>
      <c r="G23" s="2">
        <v>5274</v>
      </c>
      <c r="H23" s="2">
        <v>5277</v>
      </c>
      <c r="I23" s="2">
        <v>5311</v>
      </c>
      <c r="J23" s="2">
        <v>5333</v>
      </c>
      <c r="K23" s="2">
        <v>5409</v>
      </c>
      <c r="L23" s="2">
        <v>5319</v>
      </c>
      <c r="M23" s="2">
        <v>5354</v>
      </c>
      <c r="N23" s="2">
        <v>5339</v>
      </c>
      <c r="O23" s="2">
        <v>5286</v>
      </c>
      <c r="P23" s="2">
        <v>5351</v>
      </c>
      <c r="Q23" s="2">
        <v>5375</v>
      </c>
      <c r="R23" s="2">
        <v>5376</v>
      </c>
      <c r="S23" s="2">
        <v>5281</v>
      </c>
    </row>
    <row r="24" spans="1:20" x14ac:dyDescent="0.25">
      <c r="A24" s="4" t="s">
        <v>8</v>
      </c>
      <c r="B24" s="5">
        <v>12336</v>
      </c>
      <c r="C24" s="5">
        <v>12109</v>
      </c>
      <c r="D24" s="5">
        <v>11906</v>
      </c>
      <c r="E24" s="5">
        <v>11875</v>
      </c>
      <c r="F24" s="5">
        <v>11701</v>
      </c>
      <c r="G24" s="5">
        <v>11596</v>
      </c>
      <c r="H24" s="5">
        <v>11445</v>
      </c>
      <c r="I24" s="5">
        <v>11454</v>
      </c>
      <c r="J24" s="5">
        <v>11416</v>
      </c>
      <c r="K24" s="5">
        <v>11483</v>
      </c>
      <c r="L24" s="5">
        <v>11441</v>
      </c>
      <c r="M24" s="5">
        <v>11471</v>
      </c>
      <c r="N24" s="5">
        <v>11378</v>
      </c>
      <c r="O24" s="5">
        <v>11136</v>
      </c>
      <c r="P24" s="5">
        <v>11099</v>
      </c>
      <c r="Q24" s="5">
        <v>11029</v>
      </c>
      <c r="R24" s="5">
        <v>11032</v>
      </c>
      <c r="S24" s="5">
        <v>10830</v>
      </c>
    </row>
    <row r="25" spans="1:20" x14ac:dyDescent="0.25">
      <c r="A25" t="s">
        <v>2</v>
      </c>
      <c r="B25" s="2">
        <v>30932</v>
      </c>
      <c r="C25" s="2">
        <v>29610</v>
      </c>
      <c r="D25" s="2">
        <v>28977</v>
      </c>
      <c r="E25" s="2">
        <v>27283</v>
      </c>
      <c r="F25" s="2">
        <v>25869</v>
      </c>
      <c r="G25" s="2">
        <v>26003</v>
      </c>
      <c r="H25" s="2">
        <v>22817</v>
      </c>
      <c r="I25" s="2">
        <v>19323</v>
      </c>
      <c r="J25" s="2">
        <v>21101</v>
      </c>
      <c r="K25" s="2">
        <v>19451</v>
      </c>
      <c r="L25" s="2">
        <v>19682</v>
      </c>
      <c r="M25" s="2">
        <v>17735</v>
      </c>
      <c r="N25" s="2">
        <v>15466</v>
      </c>
      <c r="O25" s="2">
        <v>14809</v>
      </c>
      <c r="P25" s="2">
        <v>12887</v>
      </c>
      <c r="Q25" s="2">
        <v>13270</v>
      </c>
      <c r="R25" s="2">
        <v>11947</v>
      </c>
      <c r="S25" s="2">
        <v>12620</v>
      </c>
    </row>
    <row r="26" spans="1:20" x14ac:dyDescent="0.25">
      <c r="A26" t="s">
        <v>3</v>
      </c>
      <c r="B26" s="2">
        <v>1950</v>
      </c>
      <c r="C26" s="2">
        <v>2031</v>
      </c>
      <c r="D26" s="2">
        <v>2043</v>
      </c>
      <c r="E26" s="2">
        <v>2109</v>
      </c>
      <c r="F26" s="2">
        <v>2039</v>
      </c>
      <c r="G26" s="2">
        <v>1958</v>
      </c>
      <c r="H26" s="2">
        <v>1952</v>
      </c>
      <c r="I26" s="2">
        <v>1911</v>
      </c>
      <c r="J26" s="2">
        <v>1878</v>
      </c>
      <c r="K26" s="2">
        <v>1880</v>
      </c>
      <c r="L26" s="2">
        <v>1958</v>
      </c>
      <c r="M26" s="2">
        <v>2014</v>
      </c>
      <c r="N26" s="2">
        <v>2009</v>
      </c>
      <c r="O26" s="2">
        <v>2038</v>
      </c>
      <c r="P26" s="2">
        <v>2084</v>
      </c>
      <c r="Q26" s="2">
        <v>2135</v>
      </c>
      <c r="R26" s="2">
        <v>2100</v>
      </c>
      <c r="S26" s="2">
        <v>2522</v>
      </c>
    </row>
    <row r="27" spans="1:20" x14ac:dyDescent="0.25">
      <c r="A27" t="s">
        <v>4</v>
      </c>
      <c r="B27" s="2">
        <v>1360</v>
      </c>
      <c r="C27" s="2">
        <v>1358</v>
      </c>
      <c r="D27" s="2">
        <v>1356</v>
      </c>
      <c r="E27" s="2">
        <v>1351</v>
      </c>
      <c r="F27" s="2">
        <v>1344</v>
      </c>
      <c r="G27" s="2">
        <v>1305</v>
      </c>
      <c r="H27" s="2">
        <v>1320</v>
      </c>
      <c r="I27" s="2">
        <v>1320</v>
      </c>
      <c r="J27" s="2">
        <v>1315</v>
      </c>
      <c r="K27" s="2">
        <v>1321</v>
      </c>
      <c r="L27" s="2">
        <v>1308</v>
      </c>
      <c r="M27" s="2">
        <v>1353</v>
      </c>
      <c r="N27" s="2">
        <v>1300</v>
      </c>
      <c r="O27" s="2">
        <v>1296</v>
      </c>
      <c r="P27" s="2">
        <v>1352</v>
      </c>
      <c r="Q27" s="2">
        <v>1371</v>
      </c>
      <c r="R27" s="2">
        <v>1299</v>
      </c>
    </row>
    <row r="29" spans="1:20" x14ac:dyDescent="0.25">
      <c r="A29" t="s">
        <v>7</v>
      </c>
      <c r="B29" s="1">
        <v>42185</v>
      </c>
      <c r="C29" s="1">
        <v>41820</v>
      </c>
      <c r="D29" s="1">
        <v>41455</v>
      </c>
      <c r="E29" s="1">
        <v>41090</v>
      </c>
      <c r="F29" s="1">
        <v>40724</v>
      </c>
      <c r="G29" s="1">
        <v>40359</v>
      </c>
      <c r="H29" s="1">
        <v>39994</v>
      </c>
      <c r="I29" s="1">
        <v>39629</v>
      </c>
      <c r="J29" s="1">
        <v>39263</v>
      </c>
      <c r="K29" s="1">
        <v>38898</v>
      </c>
      <c r="L29" s="1">
        <v>38533</v>
      </c>
      <c r="M29" s="1">
        <v>38168</v>
      </c>
      <c r="N29" s="1">
        <v>37802</v>
      </c>
      <c r="O29" s="1">
        <v>37437</v>
      </c>
      <c r="P29" s="1">
        <v>37072</v>
      </c>
      <c r="Q29" s="1">
        <v>36707</v>
      </c>
      <c r="R29" s="1">
        <v>36341</v>
      </c>
      <c r="S29" s="1">
        <v>35976</v>
      </c>
      <c r="T29" s="1">
        <v>35611</v>
      </c>
    </row>
    <row r="30" spans="1:20" x14ac:dyDescent="0.25">
      <c r="A30" s="4" t="s">
        <v>19</v>
      </c>
      <c r="B30" s="2">
        <v>22472966</v>
      </c>
      <c r="C30" s="2">
        <v>20769281</v>
      </c>
      <c r="D30" s="2">
        <v>17971823</v>
      </c>
      <c r="E30" s="2">
        <v>16679115</v>
      </c>
      <c r="F30" s="2">
        <v>16789681</v>
      </c>
      <c r="G30" s="2">
        <v>13945349</v>
      </c>
      <c r="H30" s="2">
        <v>12154800</v>
      </c>
      <c r="I30" s="2">
        <v>16620800</v>
      </c>
      <c r="J30" s="2">
        <v>15136300</v>
      </c>
      <c r="K30" s="2">
        <v>13619000</v>
      </c>
      <c r="L30" s="2">
        <v>11904679</v>
      </c>
      <c r="M30" s="2">
        <v>10392708</v>
      </c>
      <c r="N30" s="2">
        <v>9409100</v>
      </c>
      <c r="O30" s="2">
        <v>8833300</v>
      </c>
      <c r="P30" s="2">
        <v>8750100</v>
      </c>
      <c r="Q30" s="2">
        <v>8777100</v>
      </c>
      <c r="R30" s="2">
        <v>6756600</v>
      </c>
      <c r="S30" s="2">
        <v>5829600</v>
      </c>
      <c r="T30" s="2">
        <v>4566800</v>
      </c>
    </row>
    <row r="31" spans="1:20" x14ac:dyDescent="0.25">
      <c r="A31" s="4" t="s">
        <v>20</v>
      </c>
      <c r="B31" s="2">
        <v>112060</v>
      </c>
      <c r="C31" s="2">
        <v>107840</v>
      </c>
      <c r="D31" s="2">
        <v>105643</v>
      </c>
      <c r="E31" s="2">
        <v>97953</v>
      </c>
      <c r="F31" s="2">
        <v>98443</v>
      </c>
      <c r="G31" s="2">
        <v>87611</v>
      </c>
      <c r="H31" s="2">
        <v>87631</v>
      </c>
      <c r="I31" s="2">
        <v>91349</v>
      </c>
      <c r="J31" s="2">
        <v>95356</v>
      </c>
      <c r="K31" s="2">
        <v>92751</v>
      </c>
      <c r="L31" s="2">
        <v>88475</v>
      </c>
      <c r="M31" s="2">
        <v>86773</v>
      </c>
      <c r="N31" s="2">
        <v>86066</v>
      </c>
      <c r="O31" s="2">
        <v>83268</v>
      </c>
      <c r="P31" s="2">
        <v>88156</v>
      </c>
      <c r="Q31" s="2">
        <v>85571</v>
      </c>
      <c r="R31" s="2">
        <v>85759</v>
      </c>
      <c r="S31" s="2">
        <v>83147</v>
      </c>
      <c r="T31" s="2">
        <v>85197</v>
      </c>
    </row>
    <row r="32" spans="1:20" x14ac:dyDescent="0.25">
      <c r="A32" t="s">
        <v>1</v>
      </c>
      <c r="B32" s="2">
        <v>5391</v>
      </c>
      <c r="C32" s="2">
        <v>5323</v>
      </c>
      <c r="D32" s="2">
        <v>5336</v>
      </c>
      <c r="E32" s="2">
        <v>5249</v>
      </c>
      <c r="F32" s="2">
        <v>5149</v>
      </c>
      <c r="G32" s="2">
        <v>5044</v>
      </c>
      <c r="H32" s="2">
        <v>4895</v>
      </c>
      <c r="I32" s="2">
        <v>4845</v>
      </c>
      <c r="J32" s="2">
        <v>4790</v>
      </c>
      <c r="K32" s="2">
        <v>4761</v>
      </c>
      <c r="L32" s="3">
        <f t="shared" ref="L32:M32" si="0">M32+($K$32-M32)/3</f>
        <v>4717.1481481481478</v>
      </c>
      <c r="M32" s="3">
        <f t="shared" si="0"/>
        <v>4695.2222222222217</v>
      </c>
      <c r="N32" s="3">
        <f>O32+($K$32-O32)/3</f>
        <v>4662.333333333333</v>
      </c>
      <c r="O32" s="2">
        <v>4613</v>
      </c>
      <c r="P32" s="2">
        <v>4554</v>
      </c>
      <c r="Q32" s="2">
        <v>4672</v>
      </c>
      <c r="R32" s="2">
        <v>4752</v>
      </c>
      <c r="S32" s="2">
        <v>4708</v>
      </c>
      <c r="T32" s="2">
        <v>4724</v>
      </c>
    </row>
    <row r="33" spans="1:20" x14ac:dyDescent="0.25">
      <c r="A33" s="4" t="s">
        <v>8</v>
      </c>
      <c r="B33" s="5">
        <v>8088</v>
      </c>
      <c r="C33" s="5">
        <v>8014</v>
      </c>
      <c r="D33" s="5">
        <v>8010</v>
      </c>
      <c r="E33" s="5">
        <v>7859</v>
      </c>
      <c r="F33" s="5">
        <v>7694</v>
      </c>
      <c r="G33" s="5">
        <v>7494</v>
      </c>
      <c r="H33" s="5">
        <v>7347</v>
      </c>
      <c r="I33" s="5">
        <v>7297</v>
      </c>
      <c r="J33" s="5">
        <v>7146</v>
      </c>
      <c r="K33" s="5">
        <v>7056</v>
      </c>
      <c r="L33" s="5">
        <v>6831</v>
      </c>
      <c r="M33" s="5">
        <v>6848</v>
      </c>
      <c r="N33" s="5">
        <v>6789</v>
      </c>
      <c r="O33" s="5">
        <v>6668</v>
      </c>
      <c r="P33" s="5">
        <v>6547</v>
      </c>
      <c r="Q33" s="5">
        <v>6440</v>
      </c>
      <c r="R33" s="5">
        <v>6514</v>
      </c>
      <c r="S33" s="5">
        <v>6459</v>
      </c>
      <c r="T33" s="5">
        <v>6534</v>
      </c>
    </row>
    <row r="34" spans="1:20" x14ac:dyDescent="0.25">
      <c r="A34" t="s">
        <v>2</v>
      </c>
      <c r="B34" s="2">
        <v>26641</v>
      </c>
      <c r="C34" s="2">
        <v>26498</v>
      </c>
      <c r="D34" s="2">
        <v>26664</v>
      </c>
      <c r="E34" s="2">
        <v>27189</v>
      </c>
      <c r="F34" s="2">
        <v>26247</v>
      </c>
      <c r="G34" s="2">
        <v>21963</v>
      </c>
      <c r="H34" s="2">
        <v>21370</v>
      </c>
      <c r="I34" s="2">
        <v>18942</v>
      </c>
      <c r="J34" s="2">
        <v>17564</v>
      </c>
      <c r="K34" s="2">
        <v>16528</v>
      </c>
      <c r="L34" s="2">
        <v>13695</v>
      </c>
      <c r="M34" s="2">
        <v>15726</v>
      </c>
      <c r="N34" s="2">
        <v>14521</v>
      </c>
      <c r="O34" s="2">
        <v>14289</v>
      </c>
      <c r="P34" s="2">
        <v>13654</v>
      </c>
      <c r="Q34" s="2">
        <v>14875</v>
      </c>
      <c r="R34" s="2">
        <v>13006</v>
      </c>
      <c r="S34" s="2">
        <v>13400</v>
      </c>
      <c r="T34" s="2">
        <v>14311</v>
      </c>
    </row>
    <row r="35" spans="1:20" x14ac:dyDescent="0.25">
      <c r="A35" t="s">
        <v>3</v>
      </c>
      <c r="B35" s="2">
        <v>1983</v>
      </c>
      <c r="C35" s="2">
        <v>1963</v>
      </c>
      <c r="D35" s="2">
        <v>2094</v>
      </c>
      <c r="E35" s="2">
        <v>2300</v>
      </c>
      <c r="F35" s="2">
        <v>2311</v>
      </c>
      <c r="G35" s="2">
        <v>2209</v>
      </c>
      <c r="H35" s="2">
        <v>2122</v>
      </c>
      <c r="I35" s="2">
        <v>1838</v>
      </c>
      <c r="J35" s="2">
        <v>1790</v>
      </c>
      <c r="K35" s="2">
        <v>1825</v>
      </c>
      <c r="L35" s="2">
        <v>1732</v>
      </c>
      <c r="M35" s="2">
        <v>1601</v>
      </c>
      <c r="N35" s="2">
        <v>1585</v>
      </c>
      <c r="O35" s="2">
        <v>1677</v>
      </c>
      <c r="P35" s="2">
        <v>1701</v>
      </c>
      <c r="Q35" s="2">
        <v>1694</v>
      </c>
      <c r="R35" s="2">
        <v>1700</v>
      </c>
      <c r="S35" s="2">
        <v>1723</v>
      </c>
      <c r="T35" s="2">
        <v>2013</v>
      </c>
    </row>
    <row r="36" spans="1:20" x14ac:dyDescent="0.25">
      <c r="A36" t="s">
        <v>4</v>
      </c>
      <c r="B36" s="2">
        <v>1312</v>
      </c>
      <c r="C36" s="2">
        <v>1285</v>
      </c>
      <c r="D36" s="2">
        <v>1357</v>
      </c>
      <c r="E36" s="2">
        <v>1300</v>
      </c>
      <c r="F36" s="2">
        <v>1312</v>
      </c>
      <c r="G36" s="2">
        <v>1301</v>
      </c>
      <c r="H36" s="2">
        <v>1246</v>
      </c>
      <c r="I36" s="2">
        <v>1246</v>
      </c>
      <c r="J36" s="2">
        <v>1240</v>
      </c>
      <c r="K36" s="2">
        <v>1229</v>
      </c>
      <c r="L36" s="2">
        <v>1175</v>
      </c>
      <c r="M36" s="2">
        <v>1176</v>
      </c>
      <c r="N36" s="2">
        <v>1166</v>
      </c>
      <c r="O36" s="2">
        <v>1185</v>
      </c>
      <c r="P36" s="2">
        <v>1160</v>
      </c>
      <c r="Q36" s="2">
        <v>1150</v>
      </c>
      <c r="R36" s="2">
        <v>1172</v>
      </c>
      <c r="S36" s="2">
        <v>1132</v>
      </c>
      <c r="T36" s="2">
        <v>1209</v>
      </c>
    </row>
    <row r="37" spans="1:20" x14ac:dyDescent="0.25">
      <c r="A37" s="4"/>
    </row>
    <row r="39" spans="1:20" x14ac:dyDescent="0.25">
      <c r="B39" s="4"/>
      <c r="S39" s="4"/>
      <c r="T39" s="4"/>
    </row>
    <row r="40" spans="1:20" ht="15.75" thickBot="1" x14ac:dyDescent="0.3">
      <c r="R40" s="4"/>
      <c r="S40" s="4"/>
      <c r="T40" s="4"/>
    </row>
    <row r="41" spans="1:20" x14ac:dyDescent="0.25">
      <c r="A41" s="13"/>
      <c r="B41" s="14" t="s">
        <v>9</v>
      </c>
      <c r="C41" s="14" t="s">
        <v>10</v>
      </c>
      <c r="D41" s="14" t="s">
        <v>11</v>
      </c>
      <c r="E41" s="15" t="s">
        <v>12</v>
      </c>
      <c r="T41" s="4"/>
    </row>
    <row r="42" spans="1:20" x14ac:dyDescent="0.25">
      <c r="A42" s="6" t="s">
        <v>21</v>
      </c>
      <c r="B42" s="7">
        <f>Q3</f>
        <v>10432886</v>
      </c>
      <c r="C42" s="7">
        <f>Q12</f>
        <v>19597669</v>
      </c>
      <c r="D42" s="7">
        <f>Q21</f>
        <v>10491441</v>
      </c>
      <c r="E42" s="8">
        <f>Q30</f>
        <v>8777100</v>
      </c>
    </row>
    <row r="43" spans="1:20" x14ac:dyDescent="0.25">
      <c r="A43" s="6" t="s">
        <v>22</v>
      </c>
      <c r="B43" s="7">
        <f>B3</f>
        <v>28766000</v>
      </c>
      <c r="C43" s="7">
        <f>B12</f>
        <v>54659156</v>
      </c>
      <c r="D43" s="7">
        <f>B21</f>
        <v>31192504</v>
      </c>
      <c r="E43" s="8">
        <f>B30</f>
        <v>22472966</v>
      </c>
    </row>
    <row r="44" spans="1:20" x14ac:dyDescent="0.25">
      <c r="A44" s="16" t="s">
        <v>29</v>
      </c>
      <c r="B44" s="17">
        <f>B43/B42-1</f>
        <v>1.7572428185259574</v>
      </c>
      <c r="C44" s="17">
        <f t="shared" ref="C44:E44" si="1">C43/C42-1</f>
        <v>1.7890641483943832</v>
      </c>
      <c r="D44" s="17">
        <f t="shared" si="1"/>
        <v>1.9731381990329071</v>
      </c>
      <c r="E44" s="18">
        <f t="shared" si="1"/>
        <v>1.5604090189242461</v>
      </c>
    </row>
    <row r="45" spans="1:20" x14ac:dyDescent="0.25">
      <c r="A45" s="6"/>
      <c r="B45" s="9"/>
      <c r="C45" s="9"/>
      <c r="D45" s="9"/>
      <c r="E45" s="10"/>
    </row>
    <row r="46" spans="1:20" x14ac:dyDescent="0.25">
      <c r="A46" s="6" t="s">
        <v>13</v>
      </c>
      <c r="B46" s="7">
        <f>Q5</f>
        <v>6594</v>
      </c>
      <c r="C46" s="7">
        <f>Q14</f>
        <v>6674</v>
      </c>
      <c r="D46" s="7">
        <f>Q23</f>
        <v>5375</v>
      </c>
      <c r="E46" s="8">
        <f>Q32</f>
        <v>4672</v>
      </c>
    </row>
    <row r="47" spans="1:20" x14ac:dyDescent="0.25">
      <c r="A47" s="6" t="s">
        <v>14</v>
      </c>
      <c r="B47" s="7">
        <f>B5</f>
        <v>7019</v>
      </c>
      <c r="C47" s="7">
        <f>B14</f>
        <v>6639</v>
      </c>
      <c r="D47" s="7">
        <f>B23</f>
        <v>5477</v>
      </c>
      <c r="E47" s="8">
        <f>B32</f>
        <v>5391</v>
      </c>
    </row>
    <row r="48" spans="1:20" x14ac:dyDescent="0.25">
      <c r="A48" s="16" t="s">
        <v>29</v>
      </c>
      <c r="B48" s="17">
        <f>B47/B46-1</f>
        <v>6.4452532605398849E-2</v>
      </c>
      <c r="C48" s="17">
        <f t="shared" ref="C48" si="2">C47/C46-1</f>
        <v>-5.2442313455198786E-3</v>
      </c>
      <c r="D48" s="17">
        <f t="shared" ref="D48" si="3">D47/D46-1</f>
        <v>1.8976744186046446E-2</v>
      </c>
      <c r="E48" s="18">
        <f t="shared" ref="E48" si="4">E47/E46-1</f>
        <v>0.15389554794520555</v>
      </c>
    </row>
    <row r="49" spans="1:5" x14ac:dyDescent="0.25">
      <c r="A49" s="6"/>
      <c r="B49" s="9"/>
      <c r="C49" s="9"/>
      <c r="D49" s="9"/>
      <c r="E49" s="10"/>
    </row>
    <row r="50" spans="1:5" x14ac:dyDescent="0.25">
      <c r="A50" s="6" t="s">
        <v>15</v>
      </c>
      <c r="B50" s="7">
        <f>Q6</f>
        <v>14219</v>
      </c>
      <c r="C50" s="7">
        <f>Q15</f>
        <v>17305</v>
      </c>
      <c r="D50" s="7">
        <f>Q24</f>
        <v>11029</v>
      </c>
      <c r="E50" s="8">
        <f>Q33</f>
        <v>6440</v>
      </c>
    </row>
    <row r="51" spans="1:5" x14ac:dyDescent="0.25">
      <c r="A51" s="6" t="s">
        <v>16</v>
      </c>
      <c r="B51" s="7">
        <f>B6</f>
        <v>16795</v>
      </c>
      <c r="C51" s="7">
        <f>B15</f>
        <v>19428</v>
      </c>
      <c r="D51" s="7">
        <f>B24</f>
        <v>12336</v>
      </c>
      <c r="E51" s="8">
        <f>B33</f>
        <v>8088</v>
      </c>
    </row>
    <row r="52" spans="1:5" x14ac:dyDescent="0.25">
      <c r="A52" s="16" t="s">
        <v>29</v>
      </c>
      <c r="B52" s="17">
        <f>B51/B50-1</f>
        <v>0.18116604543216819</v>
      </c>
      <c r="C52" s="17">
        <f t="shared" ref="C52" si="5">C51/C50-1</f>
        <v>0.12268130598093041</v>
      </c>
      <c r="D52" s="17">
        <f t="shared" ref="D52" si="6">D51/D50-1</f>
        <v>0.11850575754828174</v>
      </c>
      <c r="E52" s="18">
        <f t="shared" ref="E52" si="7">E51/E50-1</f>
        <v>0.25590062111801237</v>
      </c>
    </row>
    <row r="53" spans="1:5" x14ac:dyDescent="0.25">
      <c r="A53" s="6"/>
      <c r="B53" s="9"/>
      <c r="C53" s="9"/>
      <c r="D53" s="9"/>
      <c r="E53" s="10"/>
    </row>
    <row r="54" spans="1:5" x14ac:dyDescent="0.25">
      <c r="A54" s="6" t="s">
        <v>23</v>
      </c>
      <c r="B54" s="7">
        <f>Q4</f>
        <v>214049</v>
      </c>
      <c r="C54" s="7">
        <f>Q13</f>
        <v>485452</v>
      </c>
      <c r="D54" s="7">
        <f>Q22</f>
        <v>195440</v>
      </c>
      <c r="E54" s="8">
        <f>Q31</f>
        <v>85571</v>
      </c>
    </row>
    <row r="55" spans="1:5" x14ac:dyDescent="0.25">
      <c r="A55" s="6" t="s">
        <v>24</v>
      </c>
      <c r="B55" s="7">
        <f>B4</f>
        <v>399282</v>
      </c>
      <c r="C55" s="7">
        <f>B13</f>
        <v>757489</v>
      </c>
      <c r="D55" s="7">
        <f>B22</f>
        <v>315772</v>
      </c>
      <c r="E55" s="8">
        <f>B31</f>
        <v>112060</v>
      </c>
    </row>
    <row r="56" spans="1:5" x14ac:dyDescent="0.25">
      <c r="A56" s="16" t="s">
        <v>29</v>
      </c>
      <c r="B56" s="17">
        <f>B55/B54-1</f>
        <v>0.8653766193721999</v>
      </c>
      <c r="C56" s="17">
        <f t="shared" ref="C56" si="8">C55/C54-1</f>
        <v>0.56037878101233485</v>
      </c>
      <c r="D56" s="17">
        <f t="shared" ref="D56" si="9">D55/D54-1</f>
        <v>0.61569791240278349</v>
      </c>
      <c r="E56" s="18">
        <f t="shared" ref="E56" si="10">E55/E54-1</f>
        <v>0.30955580745813416</v>
      </c>
    </row>
    <row r="57" spans="1:5" x14ac:dyDescent="0.25">
      <c r="A57" s="6"/>
      <c r="B57" s="9"/>
      <c r="C57" s="9"/>
      <c r="D57" s="9"/>
      <c r="E57" s="10"/>
    </row>
    <row r="58" spans="1:5" x14ac:dyDescent="0.25">
      <c r="A58" s="6" t="s">
        <v>17</v>
      </c>
      <c r="B58" s="11">
        <f>Q8/Q7</f>
        <v>0.15002511581179884</v>
      </c>
      <c r="C58" s="11">
        <f>Q17/Q16</f>
        <v>0.11073658617450406</v>
      </c>
      <c r="D58" s="11">
        <f>Q26/Q25</f>
        <v>0.16088922381311227</v>
      </c>
      <c r="E58" s="12">
        <f>Q35/Q34</f>
        <v>0.11388235294117648</v>
      </c>
    </row>
    <row r="59" spans="1:5" x14ac:dyDescent="0.25">
      <c r="A59" s="6" t="s">
        <v>18</v>
      </c>
      <c r="B59" s="11">
        <f>B8/B7</f>
        <v>5.0869163089619848E-2</v>
      </c>
      <c r="C59" s="11">
        <f>B17/B16</f>
        <v>5.9717159935850708E-2</v>
      </c>
      <c r="D59" s="11">
        <f>B26/B25</f>
        <v>6.3041510409931459E-2</v>
      </c>
      <c r="E59" s="12">
        <f>B35/B34</f>
        <v>7.4434142862505159E-2</v>
      </c>
    </row>
    <row r="60" spans="1:5" x14ac:dyDescent="0.25">
      <c r="A60" s="16" t="s">
        <v>29</v>
      </c>
      <c r="B60" s="17">
        <f>B59/B58-1</f>
        <v>-0.66092901968872064</v>
      </c>
      <c r="C60" s="17">
        <f t="shared" ref="C60" si="11">C59/C58-1</f>
        <v>-0.4607278226751047</v>
      </c>
      <c r="D60" s="17">
        <f t="shared" ref="D60" si="12">D59/D58-1</f>
        <v>-0.60816822335372811</v>
      </c>
      <c r="E60" s="18">
        <f t="shared" ref="E60" si="13">E59/E58-1</f>
        <v>-0.34639440668254773</v>
      </c>
    </row>
    <row r="61" spans="1:5" x14ac:dyDescent="0.25">
      <c r="A61" s="6"/>
      <c r="B61" s="9"/>
      <c r="C61" s="9"/>
      <c r="D61" s="9"/>
      <c r="E61" s="10"/>
    </row>
    <row r="62" spans="1:5" x14ac:dyDescent="0.25">
      <c r="A62" s="6" t="s">
        <v>27</v>
      </c>
      <c r="B62" s="7">
        <f>B42/B46</f>
        <v>1582.1786472550805</v>
      </c>
      <c r="C62" s="7">
        <f t="shared" ref="C62:E62" si="14">C42/C46</f>
        <v>2936.4202876835479</v>
      </c>
      <c r="D62" s="7">
        <f t="shared" si="14"/>
        <v>1951.896</v>
      </c>
      <c r="E62" s="8">
        <f t="shared" si="14"/>
        <v>1878.660102739726</v>
      </c>
    </row>
    <row r="63" spans="1:5" x14ac:dyDescent="0.25">
      <c r="A63" s="6" t="s">
        <v>28</v>
      </c>
      <c r="B63" s="7">
        <f>B43/B47</f>
        <v>4098.3046017951274</v>
      </c>
      <c r="C63" s="7">
        <f t="shared" ref="C63:E63" si="15">C43/C47</f>
        <v>8233.0405181503247</v>
      </c>
      <c r="D63" s="7">
        <f t="shared" si="15"/>
        <v>5695.1805733065548</v>
      </c>
      <c r="E63" s="8">
        <f t="shared" si="15"/>
        <v>4168.6080504544616</v>
      </c>
    </row>
    <row r="64" spans="1:5" x14ac:dyDescent="0.25">
      <c r="A64" s="16" t="s">
        <v>29</v>
      </c>
      <c r="B64" s="17">
        <f>B63/B62-1</f>
        <v>1.590291942635726</v>
      </c>
      <c r="C64" s="17">
        <f t="shared" ref="C64" si="16">C63/C62-1</f>
        <v>1.8037677551414544</v>
      </c>
      <c r="D64" s="17">
        <f t="shared" ref="D64" si="17">D63/D62-1</f>
        <v>1.917768453496782</v>
      </c>
      <c r="E64" s="18">
        <f t="shared" ref="E64" si="18">E63/E62-1</f>
        <v>1.2189261614568871</v>
      </c>
    </row>
    <row r="65" spans="1:5" x14ac:dyDescent="0.25">
      <c r="A65" s="6"/>
      <c r="B65" s="9"/>
      <c r="C65" s="9"/>
      <c r="D65" s="9"/>
      <c r="E65" s="10"/>
    </row>
    <row r="66" spans="1:5" x14ac:dyDescent="0.25">
      <c r="A66" s="6" t="s">
        <v>25</v>
      </c>
      <c r="B66" s="7">
        <f>B42/B50</f>
        <v>733.72853224558685</v>
      </c>
      <c r="C66" s="7">
        <f t="shared" ref="C66:E66" si="19">C42/C50</f>
        <v>1132.4859289222768</v>
      </c>
      <c r="D66" s="7">
        <f t="shared" si="19"/>
        <v>951.25949768791372</v>
      </c>
      <c r="E66" s="8">
        <f t="shared" si="19"/>
        <v>1362.9037267080746</v>
      </c>
    </row>
    <row r="67" spans="1:5" x14ac:dyDescent="0.25">
      <c r="A67" s="6" t="s">
        <v>26</v>
      </c>
      <c r="B67" s="7">
        <f t="shared" ref="B67:E67" si="20">B43/B51</f>
        <v>1712.7716582316166</v>
      </c>
      <c r="C67" s="7">
        <f t="shared" si="20"/>
        <v>2813.4216594605723</v>
      </c>
      <c r="D67" s="7">
        <f t="shared" si="20"/>
        <v>2528.5752269779509</v>
      </c>
      <c r="E67" s="8">
        <f t="shared" si="20"/>
        <v>2778.5566271018793</v>
      </c>
    </row>
    <row r="68" spans="1:5" ht="15.75" thickBot="1" x14ac:dyDescent="0.3">
      <c r="A68" s="19" t="s">
        <v>29</v>
      </c>
      <c r="B68" s="20">
        <f>B67/B66-1</f>
        <v>1.3343397223352538</v>
      </c>
      <c r="C68" s="20">
        <f t="shared" ref="C68" si="21">C67/C66-1</f>
        <v>1.4842884027159151</v>
      </c>
      <c r="D68" s="20">
        <f t="shared" ref="D68" si="22">D67/D66-1</f>
        <v>1.6581340140348519</v>
      </c>
      <c r="E68" s="21">
        <f t="shared" ref="E68" si="23">E67/E66-1</f>
        <v>1.0387035214975451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Chuang, Steven</dc:creator>
  <cp:lastModifiedBy>schua_000</cp:lastModifiedBy>
  <dcterms:created xsi:type="dcterms:W3CDTF">2015-12-20T00:31:58Z</dcterms:created>
  <dcterms:modified xsi:type="dcterms:W3CDTF">2016-01-07T05:16:18Z</dcterms:modified>
</cp:coreProperties>
</file>