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a_000\Documents\Steve Documents\"/>
    </mc:Choice>
  </mc:AlternateContent>
  <bookViews>
    <workbookView xWindow="0" yWindow="0" windowWidth="11325" windowHeight="9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29" i="1"/>
  <c r="D19" i="1"/>
  <c r="D17" i="1"/>
  <c r="D22" i="1"/>
  <c r="D11" i="1"/>
  <c r="C39" i="1"/>
  <c r="C38" i="1"/>
  <c r="C37" i="1"/>
  <c r="C36" i="1"/>
  <c r="C35" i="1"/>
  <c r="C29" i="1"/>
  <c r="C19" i="1"/>
  <c r="C24" i="1"/>
  <c r="C22" i="1"/>
  <c r="C11" i="1"/>
  <c r="B39" i="1"/>
  <c r="B38" i="1"/>
  <c r="B37" i="1"/>
  <c r="B36" i="1"/>
  <c r="B35" i="1"/>
  <c r="B29" i="1"/>
</calcChain>
</file>

<file path=xl/sharedStrings.xml><?xml version="1.0" encoding="utf-8"?>
<sst xmlns="http://schemas.openxmlformats.org/spreadsheetml/2006/main" count="36" uniqueCount="34">
  <si>
    <t>Movember</t>
  </si>
  <si>
    <t>Givewell (Clear Fund)</t>
  </si>
  <si>
    <t>Kids Wish Network</t>
  </si>
  <si>
    <t>Year</t>
  </si>
  <si>
    <t>Contributions</t>
  </si>
  <si>
    <t>Program Service Revenue</t>
  </si>
  <si>
    <t>Investment Income</t>
  </si>
  <si>
    <t>Total Revenue</t>
  </si>
  <si>
    <t>Professional Fundraising</t>
  </si>
  <si>
    <t>Total Expenses</t>
  </si>
  <si>
    <t>Other Revenue</t>
  </si>
  <si>
    <t>Other Expenses</t>
  </si>
  <si>
    <t>Expenses (Part IX)</t>
  </si>
  <si>
    <t>Key Personnel Salary (Part VII)</t>
  </si>
  <si>
    <t>Balance Sheet (Part X)</t>
  </si>
  <si>
    <t>Cash and investments</t>
  </si>
  <si>
    <t>CEO Salary</t>
  </si>
  <si>
    <t>CFO Salary</t>
  </si>
  <si>
    <t>Next highest salary</t>
  </si>
  <si>
    <t>Total Liabilities</t>
  </si>
  <si>
    <t>Bond liabilities</t>
  </si>
  <si>
    <t>Charity Analyzer</t>
  </si>
  <si>
    <t>Other Fundraising expense</t>
  </si>
  <si>
    <t>Revenue (Part VIII or Part I)</t>
  </si>
  <si>
    <t>Program service expenses</t>
  </si>
  <si>
    <t>Mgmt and general expenses</t>
  </si>
  <si>
    <t>Total Assets</t>
  </si>
  <si>
    <t>Financial Ratios</t>
  </si>
  <si>
    <t>Program services/total expenses</t>
  </si>
  <si>
    <t>Fundraising/total exp.</t>
  </si>
  <si>
    <t>Mgmt&amp;Gen/total exp.</t>
  </si>
  <si>
    <t>Net Income Margin</t>
  </si>
  <si>
    <t>Cash/Total Expense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</si>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</sst>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A3" sqref="A3"/>
    </sheetView>
  </sheetViews>
  <sheetFormatPr defaultRowHeight="15" x14ac:dyDescent="0.25"/>
  <cols>
    <col min="1" max="1" width="30.5703125" bestFit="1" customWidth="1"/>
    <col min="2" max="4" width="21.140625" customWidth="1"/>
  </cols>
  <sheetData>
    <row r="1" spans="1:4" x14ac:dyDescent="0.25">
      <c r="A1" s="3" t="s">
        <v>21</v>
      </c>
    </row>
    <row r="3" spans="1:4" x14ac:dyDescent="0.25">
      <c r="A3" t="s">
        <v>33</v>
      </c>
      <c r="B3" t="s">
        <v>0</v>
      </c>
      <c r="C3" t="s">
        <v>1</v>
      </c>
      <c r="D3" t="s">
        <v>2</v>
      </c>
    </row>
    <row r="4" spans="1:4" x14ac:dyDescent="0.25">
      <c r="A4" t="s">
        <v>3</v>
      </c>
      <c r="B4">
        <v>2013</v>
      </c>
      <c r="C4">
        <v>2014</v>
      </c>
      <c r="D4">
        <v>2013</v>
      </c>
    </row>
    <row r="6" spans="1:4" x14ac:dyDescent="0.25">
      <c r="A6" s="1" t="s">
        <v>23</v>
      </c>
    </row>
    <row r="7" spans="1:4" x14ac:dyDescent="0.25">
      <c r="A7" t="s">
        <v>4</v>
      </c>
      <c r="B7" s="4">
        <v>22776638</v>
      </c>
      <c r="C7" s="4">
        <v>11081136</v>
      </c>
      <c r="D7" s="4">
        <v>13848235</v>
      </c>
    </row>
    <row r="8" spans="1:4" x14ac:dyDescent="0.25">
      <c r="A8" t="s">
        <v>5</v>
      </c>
      <c r="B8" s="4">
        <v>71137</v>
      </c>
      <c r="C8" s="4">
        <v>0</v>
      </c>
      <c r="D8" s="4">
        <v>0</v>
      </c>
    </row>
    <row r="9" spans="1:4" x14ac:dyDescent="0.25">
      <c r="A9" t="s">
        <v>6</v>
      </c>
      <c r="B9" s="4">
        <v>29846</v>
      </c>
      <c r="C9" s="4">
        <v>4079</v>
      </c>
      <c r="D9" s="4">
        <v>4576</v>
      </c>
    </row>
    <row r="10" spans="1:4" x14ac:dyDescent="0.25">
      <c r="A10" s="2" t="s">
        <v>10</v>
      </c>
      <c r="B10" s="5">
        <v>0</v>
      </c>
      <c r="C10" s="5">
        <v>3485</v>
      </c>
      <c r="D10" s="5">
        <v>0</v>
      </c>
    </row>
    <row r="11" spans="1:4" x14ac:dyDescent="0.25">
      <c r="A11" t="s">
        <v>7</v>
      </c>
      <c r="B11" s="4">
        <v>22877621</v>
      </c>
      <c r="C11" s="4">
        <f>SUM(C7:C10)</f>
        <v>11088700</v>
      </c>
      <c r="D11" s="4">
        <f>SUM(D7:D10)</f>
        <v>13852811</v>
      </c>
    </row>
    <row r="12" spans="1:4" x14ac:dyDescent="0.25">
      <c r="B12" s="4"/>
      <c r="C12" s="4"/>
      <c r="D12" s="4"/>
    </row>
    <row r="13" spans="1:4" x14ac:dyDescent="0.25">
      <c r="A13" s="1" t="s">
        <v>12</v>
      </c>
      <c r="B13" s="4"/>
      <c r="C13" s="4"/>
      <c r="D13" s="4"/>
    </row>
    <row r="14" spans="1:4" x14ac:dyDescent="0.25">
      <c r="A14" t="s">
        <v>24</v>
      </c>
      <c r="B14" s="4">
        <v>19006333</v>
      </c>
      <c r="C14" s="4">
        <v>9205511</v>
      </c>
      <c r="D14" s="4">
        <v>6125525</v>
      </c>
    </row>
    <row r="15" spans="1:4" x14ac:dyDescent="0.25">
      <c r="A15" t="s">
        <v>25</v>
      </c>
      <c r="B15" s="4">
        <v>858434</v>
      </c>
      <c r="C15" s="4">
        <v>328382</v>
      </c>
      <c r="D15" s="4">
        <v>232304</v>
      </c>
    </row>
    <row r="16" spans="1:4" x14ac:dyDescent="0.25">
      <c r="A16" t="s">
        <v>8</v>
      </c>
      <c r="B16" s="4">
        <v>0</v>
      </c>
      <c r="C16" s="4">
        <v>0</v>
      </c>
      <c r="D16" s="4">
        <v>8038126</v>
      </c>
    </row>
    <row r="17" spans="1:4" x14ac:dyDescent="0.25">
      <c r="A17" t="s">
        <v>22</v>
      </c>
      <c r="B17" s="4">
        <v>2359483</v>
      </c>
      <c r="C17" s="4">
        <v>30733</v>
      </c>
      <c r="D17" s="4">
        <f>8227185-D16</f>
        <v>189059</v>
      </c>
    </row>
    <row r="18" spans="1:4" x14ac:dyDescent="0.25">
      <c r="A18" s="2" t="s">
        <v>11</v>
      </c>
      <c r="B18" s="5">
        <v>0</v>
      </c>
      <c r="C18" s="5">
        <v>0</v>
      </c>
      <c r="D18" s="5">
        <v>0</v>
      </c>
    </row>
    <row r="19" spans="1:4" x14ac:dyDescent="0.25">
      <c r="A19" t="s">
        <v>9</v>
      </c>
      <c r="B19" s="4">
        <v>22224250</v>
      </c>
      <c r="C19" s="4">
        <f>SUM(C14:C18)</f>
        <v>9564626</v>
      </c>
      <c r="D19" s="4">
        <f>SUM(D14:D18)</f>
        <v>14585014</v>
      </c>
    </row>
    <row r="20" spans="1:4" x14ac:dyDescent="0.25">
      <c r="B20" s="4"/>
      <c r="C20" s="4"/>
      <c r="D20" s="4"/>
    </row>
    <row r="21" spans="1:4" x14ac:dyDescent="0.25">
      <c r="A21" s="1" t="s">
        <v>13</v>
      </c>
      <c r="B21" s="4"/>
      <c r="C21" s="4"/>
      <c r="D21" s="4"/>
    </row>
    <row r="22" spans="1:4" x14ac:dyDescent="0.25">
      <c r="A22" t="s">
        <v>16</v>
      </c>
      <c r="B22" s="4">
        <v>122917</v>
      </c>
      <c r="C22" s="4">
        <f>120000+5010</f>
        <v>125010</v>
      </c>
      <c r="D22" s="4">
        <f>168835+17183</f>
        <v>186018</v>
      </c>
    </row>
    <row r="23" spans="1:4" x14ac:dyDescent="0.25">
      <c r="A23" t="s">
        <v>17</v>
      </c>
      <c r="B23" s="4"/>
      <c r="C23" s="4"/>
      <c r="D23" s="4"/>
    </row>
    <row r="24" spans="1:4" x14ac:dyDescent="0.25">
      <c r="A24" t="s">
        <v>18</v>
      </c>
      <c r="B24" s="4">
        <v>103241</v>
      </c>
      <c r="C24" s="4">
        <f>120000+15950</f>
        <v>135950</v>
      </c>
      <c r="D24" s="4"/>
    </row>
    <row r="25" spans="1:4" x14ac:dyDescent="0.25">
      <c r="A25" t="s">
        <v>18</v>
      </c>
      <c r="B25" s="4"/>
      <c r="C25" s="4"/>
      <c r="D25" s="4"/>
    </row>
    <row r="26" spans="1:4" x14ac:dyDescent="0.25">
      <c r="A26" t="s">
        <v>18</v>
      </c>
      <c r="B26" s="4"/>
      <c r="C26" s="4"/>
      <c r="D26" s="4"/>
    </row>
    <row r="27" spans="1:4" x14ac:dyDescent="0.25">
      <c r="B27" s="4"/>
      <c r="C27" s="4"/>
      <c r="D27" s="4"/>
    </row>
    <row r="28" spans="1:4" x14ac:dyDescent="0.25">
      <c r="A28" s="1" t="s">
        <v>14</v>
      </c>
      <c r="B28" s="4"/>
      <c r="C28" s="4"/>
      <c r="D28" s="4"/>
    </row>
    <row r="29" spans="1:4" x14ac:dyDescent="0.25">
      <c r="A29" t="s">
        <v>15</v>
      </c>
      <c r="B29" s="4">
        <f>1599473+9472252</f>
        <v>11071725</v>
      </c>
      <c r="C29" s="4">
        <f>4370057+3809175+50250</f>
        <v>8229482</v>
      </c>
      <c r="D29" s="4">
        <f>1582234+253052</f>
        <v>1835286</v>
      </c>
    </row>
    <row r="30" spans="1:4" x14ac:dyDescent="0.25">
      <c r="A30" t="s">
        <v>26</v>
      </c>
      <c r="B30" s="4">
        <v>11535085</v>
      </c>
      <c r="C30" s="4">
        <v>8233496</v>
      </c>
      <c r="D30" s="4">
        <v>4148332</v>
      </c>
    </row>
    <row r="31" spans="1:4" x14ac:dyDescent="0.25">
      <c r="A31" t="s">
        <v>20</v>
      </c>
      <c r="B31" s="4">
        <v>0</v>
      </c>
      <c r="C31" s="4">
        <v>0</v>
      </c>
      <c r="D31" s="4">
        <v>0</v>
      </c>
    </row>
    <row r="32" spans="1:4" x14ac:dyDescent="0.25">
      <c r="A32" t="s">
        <v>19</v>
      </c>
      <c r="B32" s="4">
        <v>7769603</v>
      </c>
      <c r="C32" s="4">
        <v>4516863</v>
      </c>
      <c r="D32" s="4">
        <v>1197086</v>
      </c>
    </row>
    <row r="34" spans="1:4" x14ac:dyDescent="0.25">
      <c r="A34" s="3" t="s">
        <v>27</v>
      </c>
    </row>
    <row r="35" spans="1:4" x14ac:dyDescent="0.25">
      <c r="A35" t="s">
        <v>28</v>
      </c>
      <c r="B35" s="6">
        <f>B14/B19</f>
        <v>0.85520694736605285</v>
      </c>
      <c r="C35" s="6">
        <f>C14/C19</f>
        <v>0.96245383771409354</v>
      </c>
      <c r="D35" s="6">
        <f>D14/D19</f>
        <v>0.41998759822925091</v>
      </c>
    </row>
    <row r="36" spans="1:4" x14ac:dyDescent="0.25">
      <c r="A36" t="s">
        <v>30</v>
      </c>
      <c r="B36" s="6">
        <f>B15/B19</f>
        <v>3.8626005377009345E-2</v>
      </c>
      <c r="C36" s="6">
        <f>C15/C19</f>
        <v>3.4332968168331937E-2</v>
      </c>
      <c r="D36" s="6">
        <f>D15/D19</f>
        <v>1.5927581557343723E-2</v>
      </c>
    </row>
    <row r="37" spans="1:4" x14ac:dyDescent="0.25">
      <c r="A37" t="s">
        <v>29</v>
      </c>
      <c r="B37" s="6">
        <f>(B16+B17)/B19</f>
        <v>0.1061670472569378</v>
      </c>
      <c r="C37" s="6">
        <f>(C16+C17)/C19</f>
        <v>3.2131941175744874E-3</v>
      </c>
      <c r="D37" s="6">
        <f>(D16+D17)/D19</f>
        <v>0.56408482021340534</v>
      </c>
    </row>
    <row r="38" spans="1:4" x14ac:dyDescent="0.25">
      <c r="A38" t="s">
        <v>31</v>
      </c>
      <c r="B38" s="6">
        <f>(B11-B19)/B11</f>
        <v>2.8559394353110404E-2</v>
      </c>
      <c r="C38" s="6">
        <f>(C11-C19)/C11</f>
        <v>0.13744388431466267</v>
      </c>
      <c r="D38" s="6">
        <f>(D11-D19)/D11</f>
        <v>-5.2855914947514987E-2</v>
      </c>
    </row>
    <row r="39" spans="1:4" x14ac:dyDescent="0.25">
      <c r="A39" t="s">
        <v>32</v>
      </c>
      <c r="B39" s="6">
        <f>B29/B19</f>
        <v>0.49818216587736369</v>
      </c>
      <c r="C39" s="6">
        <f>C29/C19</f>
        <v>0.86040813305193531</v>
      </c>
      <c r="D39" s="6">
        <f>D29/D19</f>
        <v>0.12583368106468737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schua_000</dc:creator>
  <cp:lastModifiedBy>schua_000</cp:lastModifiedBy>
  <dcterms:created xsi:type="dcterms:W3CDTF">2016-03-05T04:52:29Z</dcterms:created>
  <dcterms:modified xsi:type="dcterms:W3CDTF">2016-03-06T04:58:03Z</dcterms:modified>
</cp:coreProperties>
</file>